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\Desktop\БЮДЖЕТ\Бюджет 2022 год\14 Реестр источников доходов\"/>
    </mc:Choice>
  </mc:AlternateContent>
  <bookViews>
    <workbookView xWindow="240" yWindow="135" windowWidth="21075" windowHeight="9780" tabRatio="465"/>
  </bookViews>
  <sheets>
    <sheet name="Сравнительная " sheetId="2" r:id="rId1"/>
  </sheets>
  <definedNames>
    <definedName name="_xlnm.Print_Titles" localSheetId="0">'Сравнительная '!$10:$11</definedName>
    <definedName name="_xlnm.Print_Area" localSheetId="0">'Сравнительная '!$A$1:$I$54</definedName>
  </definedNames>
  <calcPr calcId="152511"/>
</workbook>
</file>

<file path=xl/calcChain.xml><?xml version="1.0" encoding="utf-8"?>
<calcChain xmlns="http://schemas.openxmlformats.org/spreadsheetml/2006/main">
  <c r="D26" i="2" l="1"/>
  <c r="E26" i="2"/>
  <c r="F26" i="2"/>
  <c r="G26" i="2"/>
  <c r="H26" i="2"/>
  <c r="I26" i="2"/>
  <c r="C26" i="2"/>
  <c r="D36" i="2"/>
  <c r="E36" i="2"/>
  <c r="F36" i="2"/>
  <c r="G36" i="2"/>
  <c r="H36" i="2"/>
  <c r="I36" i="2"/>
  <c r="C36" i="2"/>
  <c r="D46" i="2"/>
  <c r="E46" i="2"/>
  <c r="F46" i="2"/>
  <c r="G46" i="2"/>
  <c r="H46" i="2"/>
  <c r="I46" i="2"/>
  <c r="C46" i="2"/>
  <c r="D43" i="2"/>
  <c r="E43" i="2"/>
  <c r="F43" i="2"/>
  <c r="G43" i="2"/>
  <c r="H43" i="2"/>
  <c r="I43" i="2"/>
  <c r="C43" i="2"/>
  <c r="D20" i="2"/>
  <c r="E20" i="2"/>
  <c r="F20" i="2"/>
  <c r="G20" i="2"/>
  <c r="H20" i="2"/>
  <c r="I20" i="2"/>
  <c r="C20" i="2"/>
  <c r="D16" i="2"/>
  <c r="E16" i="2"/>
  <c r="F16" i="2"/>
  <c r="G16" i="2"/>
  <c r="H16" i="2"/>
  <c r="I16" i="2"/>
  <c r="J16" i="2"/>
  <c r="K16" i="2"/>
  <c r="L16" i="2"/>
  <c r="C16" i="2"/>
  <c r="D49" i="2" l="1"/>
  <c r="E49" i="2"/>
  <c r="F49" i="2"/>
  <c r="G49" i="2"/>
  <c r="H49" i="2"/>
  <c r="I49" i="2"/>
  <c r="C49" i="2"/>
  <c r="D30" i="2"/>
  <c r="E30" i="2"/>
  <c r="F30" i="2"/>
  <c r="G30" i="2"/>
  <c r="H30" i="2"/>
  <c r="I30" i="2"/>
  <c r="C30" i="2"/>
  <c r="J26" i="2" l="1"/>
  <c r="K26" i="2"/>
  <c r="L26" i="2"/>
  <c r="D34" i="2"/>
  <c r="E34" i="2"/>
  <c r="F34" i="2"/>
  <c r="G34" i="2"/>
  <c r="H34" i="2"/>
  <c r="I34" i="2"/>
  <c r="J36" i="2" l="1"/>
  <c r="K36" i="2"/>
  <c r="L36" i="2"/>
  <c r="C34" i="2"/>
  <c r="D24" i="2"/>
  <c r="E24" i="2"/>
  <c r="F24" i="2"/>
  <c r="G24" i="2"/>
  <c r="H24" i="2"/>
  <c r="I24" i="2"/>
  <c r="C24" i="2"/>
  <c r="E18" i="2"/>
  <c r="F18" i="2"/>
  <c r="E27" i="2"/>
  <c r="F27" i="2"/>
  <c r="E14" i="2"/>
  <c r="E13" i="2" s="1"/>
  <c r="F14" i="2"/>
  <c r="F13" i="2" s="1"/>
  <c r="G18" i="2"/>
  <c r="H18" i="2"/>
  <c r="I18" i="2"/>
  <c r="G14" i="2"/>
  <c r="H14" i="2"/>
  <c r="H13" i="2" s="1"/>
  <c r="I14" i="2"/>
  <c r="I27" i="2"/>
  <c r="G27" i="2"/>
  <c r="H27" i="2"/>
  <c r="I13" i="2" l="1"/>
  <c r="G13" i="2"/>
  <c r="F32" i="2"/>
  <c r="G32" i="2"/>
  <c r="H32" i="2"/>
  <c r="E32" i="2"/>
  <c r="C32" i="2"/>
  <c r="I33" i="2"/>
  <c r="I32" i="2"/>
  <c r="G33" i="2"/>
  <c r="E33" i="2"/>
  <c r="I12" i="2"/>
  <c r="G12" i="2"/>
  <c r="H33" i="2"/>
  <c r="F33" i="2"/>
  <c r="F12" i="2"/>
  <c r="C33" i="2"/>
  <c r="D33" i="2"/>
  <c r="D32" i="2" l="1"/>
  <c r="H12" i="2"/>
  <c r="F51" i="2"/>
  <c r="E12" i="2"/>
  <c r="E51" i="2" s="1"/>
  <c r="I51" i="2"/>
  <c r="H51" i="2"/>
  <c r="G51" i="2"/>
  <c r="D40" i="2"/>
  <c r="D27" i="2"/>
  <c r="D18" i="2"/>
  <c r="D14" i="2"/>
  <c r="D13" i="2" s="1"/>
  <c r="D12" i="2" l="1"/>
  <c r="D51" i="2" s="1"/>
  <c r="C27" i="2" l="1"/>
  <c r="C18" i="2"/>
  <c r="C14" i="2"/>
  <c r="C13" i="2" s="1"/>
  <c r="C12" i="2" l="1"/>
  <c r="C51" i="2" s="1"/>
</calcChain>
</file>

<file path=xl/sharedStrings.xml><?xml version="1.0" encoding="utf-8"?>
<sst xmlns="http://schemas.openxmlformats.org/spreadsheetml/2006/main" count="94" uniqueCount="91">
  <si>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</si>
  <si>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</si>
  <si>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</si>
  <si>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</si>
  <si>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</si>
  <si>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</si>
  <si>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</si>
  <si>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</si>
  <si>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</si>
  <si>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</si>
  <si>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</si>
  <si>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</si>
  <si>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</si>
  <si>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2 00 00000 00 0000 000</t>
  </si>
  <si>
    <t xml:space="preserve"> 1 00 00000 00 0000 000</t>
  </si>
  <si>
    <t xml:space="preserve"> 1 01 00000 00 0000 000</t>
  </si>
  <si>
    <t xml:space="preserve"> 1 01 02000 01 0000 110</t>
  </si>
  <si>
    <t xml:space="preserve"> 1 05 00000 00 0000 000</t>
  </si>
  <si>
    <t xml:space="preserve"> 1 05 03000 01 0000 110</t>
  </si>
  <si>
    <t>1 06 00000 00 0000 000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</si>
  <si>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</si>
  <si>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</si>
  <si>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</si>
  <si>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</si>
  <si>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1 11 07000 00 0000 120</t>
  </si>
  <si>
    <t>ВСЕГО</t>
  </si>
  <si>
    <t>Наименование кода бюджетной классификации доходов</t>
  </si>
  <si>
    <t>Код бюджетной классификации</t>
  </si>
  <si>
    <t>2 02 10000 00 0000 150</t>
  </si>
  <si>
    <t>2 02 20000 00 0000 150</t>
  </si>
  <si>
    <t>Налоги на имущество физических лиц</t>
  </si>
  <si>
    <t>Налоговые, неналоговые доходы</t>
  </si>
  <si>
    <t xml:space="preserve">Налоги на имущество </t>
  </si>
  <si>
    <t>Иные межбюджетные трансферты</t>
  </si>
  <si>
    <t>2 02 49999 13 0041 150</t>
  </si>
  <si>
    <t>2 02 40000 00 0000 150</t>
  </si>
  <si>
    <t>Межбюджетные трансферты, передаваемые бюджетам городских поселений области в целях обеспечения надлежащего осуществления полномочий по решению вопросов местного значения</t>
  </si>
  <si>
    <t>2 02 49999 13 0013 151</t>
  </si>
  <si>
    <t>Межбюдетные трансферты, передаваемые бюджетам городских поселений на содействие в уточнении сведенийо границах населенных пунктов и территориальных зон в ЕГРН</t>
  </si>
  <si>
    <t>Прогноз доходов бюджета</t>
  </si>
  <si>
    <t>Единица измерения - тыс. руб.</t>
  </si>
  <si>
    <t>Администрация Давыдовского муниципального образования Пугачёвского муниципального района Саратовской области</t>
  </si>
  <si>
    <t>Наименование бюджета        Бюджет Давыдовского муниципального образования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</si>
  <si>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</si>
  <si>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</si>
  <si>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</si>
  <si>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1 08 04000 01 0000 000</t>
  </si>
  <si>
    <t>2 02 00000 00 0000 000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</si>
  <si>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</si>
  <si>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2 02 25299 10 0000 150</t>
  </si>
  <si>
    <t>Субсидии бюджетам сельских поселений области на реализацию проектов развития муниципальных образований области, основанных на местных инициативах</t>
  </si>
  <si>
    <t>2 02 29999 10 0073 150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</si>
  <si>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</si>
  <si>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</si>
  <si>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</si>
  <si>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                    поселений из бюджета муниципального района на осуществление полномочий по дорожной деятельности в части проведения комплекса работ по поддержанию надлежащего технического состояния и ремонту автомобильных дорог местного значения в границах населенных пунктов поселений в соответствии с законодательством Российской Федерации</t>
  </si>
  <si>
    <t>2 02 40014 10 0024 150</t>
  </si>
  <si>
    <t>Безвозмездные поступления от негосударственных организаций</t>
  </si>
  <si>
    <t>2 04 00000 00 0000 000</t>
  </si>
  <si>
    <t>2 02 30000 00 0000 150</t>
  </si>
  <si>
    <t xml:space="preserve">Дотации бюджетам сельских поселений на выравнивание бюджетной обеспеченности из бюджетов муниципальных районов (за счет субвенции на дотацию поселениям)
</t>
  </si>
  <si>
    <t>2 02 16001 10 0001 150</t>
  </si>
  <si>
    <t>Прочие безвозмездные поступления от негосударственных организаций в бюджеты сельских поселений (спонсорская помощь от юридических лиц)</t>
  </si>
  <si>
    <t>2 04 05099 10 0001 150</t>
  </si>
  <si>
    <t xml:space="preserve">                                                  Глава Давыдовского </t>
  </si>
  <si>
    <t xml:space="preserve">                                 А.Г. Тарасов </t>
  </si>
  <si>
    <t xml:space="preserve">                                                  муниципального образования</t>
  </si>
  <si>
    <t xml:space="preserve">Реестр
источников доходов бюджета Давыдовского муниципального образования
на 2022 год и плановый период 2023 и 2024 годов
</t>
  </si>
  <si>
    <t>Показатели кассовых поступлений в соответствии с законом об исполнении бюджета за отчетный финансовый год (факт 2020 года)</t>
  </si>
  <si>
    <t>Утвержден-ный план доходов бюджета на 2021 г. (текущий финансовый год)</t>
  </si>
  <si>
    <t>Кассовые поступления в текущем финансовом году (по состоянию на "01" ноября 2021 г.)</t>
  </si>
  <si>
    <t>Оценка исполнения 2021 г. (текущий финансовый год)</t>
  </si>
  <si>
    <t>на 2022 г. (очередной финансовый год)</t>
  </si>
  <si>
    <t xml:space="preserve">на 2023 г. (первый год планового периода) </t>
  </si>
  <si>
    <t>на 2024 г. (второй  год планового периода)</t>
  </si>
  <si>
    <t>Доходы от оказания платных услуг (работ) и компенсации затрат государства</t>
  </si>
  <si>
    <t>1 13 0000 00 0000 000</t>
  </si>
  <si>
    <t>Доходы от компенсации затрат государства</t>
  </si>
  <si>
    <t>1 13 02000 00 0000 130</t>
  </si>
  <si>
    <t>Межбюджетные трансферты, передаваемые бюджетам сельских поселений области на достижение надлежащего уровня оплаты труда в органах местного самоуправления</t>
  </si>
  <si>
    <t>2 02 49999 10 0054 150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</si>
  <si>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</si>
  <si>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</si>
  <si>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</si>
  <si>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</si>
  <si>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Транспортный налог</t>
  </si>
  <si>
    <t>1 06 04000 02 0000 110</t>
  </si>
  <si>
    <t>Субсидии бюджетам поселений области на 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 </t>
  </si>
  <si>
    <t>2 02 29999 10 0018 150</t>
  </si>
  <si>
    <t xml:space="preserve">Субсидии бюджетам бюджетной системы Российской Федерации (межбюджетные субсидии)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</si>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</sst>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"/>
    <numFmt numFmtId="166" formatCode="0_ ;\-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0" fontId="19" fillId="0" borderId="0"/>
  </cellStyleXfs>
  <cellXfs count="55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2" fillId="2" borderId="0" xfId="0" applyFont="1" applyFill="1" applyAlignment="1">
      <alignment vertical="top"/>
    </xf>
    <xf numFmtId="165" fontId="5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center"/>
    </xf>
    <xf numFmtId="0" fontId="5" fillId="3" borderId="1" xfId="0" applyFont="1" applyFill="1" applyBorder="1" applyAlignment="1">
      <alignment vertical="top" wrapText="1"/>
    </xf>
    <xf numFmtId="165" fontId="5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165" fontId="6" fillId="3" borderId="1" xfId="0" applyNumberFormat="1" applyFont="1" applyFill="1" applyBorder="1" applyAlignment="1">
      <alignment horizontal="right" vertical="top"/>
    </xf>
    <xf numFmtId="0" fontId="7" fillId="0" borderId="0" xfId="0" applyFont="1"/>
    <xf numFmtId="0" fontId="10" fillId="2" borderId="0" xfId="0" applyFont="1" applyFill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right" vertical="top"/>
    </xf>
    <xf numFmtId="165" fontId="15" fillId="3" borderId="1" xfId="0" applyNumberFormat="1" applyFont="1" applyFill="1" applyBorder="1" applyAlignment="1">
      <alignment horizontal="right" vertical="top"/>
    </xf>
    <xf numFmtId="165" fontId="14" fillId="2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5" fontId="14" fillId="2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0" fontId="16" fillId="3" borderId="1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right" vertical="center"/>
    </xf>
    <xf numFmtId="165" fontId="17" fillId="2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1" xfId="2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0" applyNumberFormat="1" applyFont="1" applyFill="1" applyBorder="1" applyAlignment="1">
      <alignment horizontal="right" vertical="top"/>
    </xf>
    <xf numFmtId="0" fontId="22" fillId="0" borderId="0" xfId="0" applyFont="1" applyAlignment="1"/>
    <xf numFmtId="0" fontId="22" fillId="0" borderId="0" xfId="0" applyFont="1" applyAlignment="1">
      <alignment vertical="top"/>
    </xf>
    <xf numFmtId="165" fontId="2" fillId="2" borderId="0" xfId="0" applyNumberFormat="1" applyFont="1" applyFill="1" applyAlignment="1">
      <alignment vertical="top"/>
    </xf>
    <xf numFmtId="0" fontId="21" fillId="0" borderId="1" xfId="2" applyNumberFormat="1" applyFont="1" applyFill="1" applyBorder="1" applyAlignment="1" applyProtection="1">
      <alignment horizontal="center" vertical="top" wrapText="1"/>
      <protection hidden="1"/>
    </xf>
    <xf numFmtId="0" fontId="17" fillId="2" borderId="0" xfId="0" applyFont="1" applyFill="1" applyAlignment="1">
      <alignment vertical="top"/>
    </xf>
    <xf numFmtId="165" fontId="17" fillId="2" borderId="0" xfId="0" applyNumberFormat="1" applyFont="1" applyFill="1" applyAlignment="1">
      <alignment vertical="top"/>
    </xf>
    <xf numFmtId="166" fontId="12" fillId="2" borderId="2" xfId="1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22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 vertical="top" wrapText="1"/>
    </xf>
    <xf numFmtId="166" fontId="12" fillId="2" borderId="2" xfId="1" applyNumberFormat="1" applyFont="1" applyFill="1" applyBorder="1" applyAlignment="1">
      <alignment horizontal="center" vertical="center" wrapText="1"/>
    </xf>
    <xf numFmtId="166" fontId="12" fillId="2" borderId="3" xfId="1" applyNumberFormat="1" applyFont="1" applyFill="1" applyBorder="1" applyAlignment="1">
      <alignment horizontal="center" vertical="center" wrapText="1"/>
    </xf>
    <xf numFmtId="166" fontId="12" fillId="2" borderId="4" xfId="1" applyNumberFormat="1" applyFont="1" applyFill="1" applyBorder="1" applyAlignment="1">
      <alignment horizontal="center" vertical="top" wrapText="1"/>
    </xf>
    <xf numFmtId="166" fontId="12" fillId="2" borderId="5" xfId="1" applyNumberFormat="1" applyFont="1" applyFill="1" applyBorder="1" applyAlignment="1">
      <alignment horizontal="center" vertical="top" wrapText="1"/>
    </xf>
    <xf numFmtId="166" fontId="12" fillId="2" borderId="6" xfId="1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166" fontId="12" fillId="2" borderId="2" xfId="1" applyNumberFormat="1" applyFont="1" applyFill="1" applyBorder="1" applyAlignment="1">
      <alignment horizontal="center" vertical="top" wrapText="1"/>
    </xf>
    <xf numFmtId="166" fontId="12" fillId="2" borderId="3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65" fontId="12" fillId="2" borderId="2" xfId="0" applyNumberFormat="1" applyFont="1" applyFill="1" applyBorder="1" applyAlignment="1">
      <alignment horizontal="center" vertical="top" wrapText="1"/>
    </xf>
    <xf numFmtId="165" fontId="12" fillId="2" borderId="3" xfId="0" applyNumberFormat="1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 applyProtection="1">
      <alignment horizontal="left" vertical="top" wrapText="1"/>
      <protection hidden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Normal="100" zoomScaleSheetLayoutView="120" workbookViewId="0">
      <selection activeCell="C26" sqref="C26:I26"/>
    </sheetView>
  </sheetViews>
  <sheetFormatPr defaultRowHeight="15" x14ac:dyDescent="0.25"/>
  <cols>
    <col min="1" max="1" width="50.28515625" style="3" customWidth="1"/>
    <col min="2" max="2" width="17.85546875" style="13" customWidth="1"/>
    <col min="3" max="3" width="13.42578125" style="34" customWidth="1"/>
    <col min="4" max="5" width="12.140625" style="24" customWidth="1"/>
    <col min="6" max="6" width="11.28515625" style="24" customWidth="1"/>
    <col min="7" max="9" width="11.5703125" style="24" customWidth="1"/>
    <col min="10" max="12" width="11.5703125" style="24" hidden="1" customWidth="1"/>
  </cols>
  <sheetData>
    <row r="1" spans="1:15" ht="20.45" customHeight="1" x14ac:dyDescent="0.25">
      <c r="A1" s="41" t="s">
        <v>67</v>
      </c>
      <c r="B1" s="41"/>
      <c r="C1" s="41"/>
      <c r="D1" s="41"/>
      <c r="E1" s="41"/>
      <c r="F1" s="41"/>
      <c r="G1" s="41"/>
      <c r="H1" s="41"/>
      <c r="I1" s="41"/>
    </row>
    <row r="2" spans="1:15" ht="35.450000000000003" customHeight="1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15" s="7" customFormat="1" ht="26.45" customHeight="1" x14ac:dyDescent="0.25">
      <c r="A3" s="40" t="s">
        <v>41</v>
      </c>
      <c r="B3" s="40"/>
      <c r="C3" s="40"/>
      <c r="D3" s="40"/>
      <c r="E3" s="40"/>
      <c r="F3" s="40"/>
      <c r="G3" s="40"/>
      <c r="H3" s="40"/>
      <c r="I3" s="40"/>
    </row>
    <row r="4" spans="1:15" s="7" customFormat="1" ht="15" customHeight="1" x14ac:dyDescent="0.25">
      <c r="A4" s="32" t="s">
        <v>42</v>
      </c>
      <c r="B4" s="33"/>
      <c r="C4" s="33"/>
      <c r="D4" s="33"/>
      <c r="E4" s="33"/>
      <c r="F4" s="33"/>
      <c r="G4" s="33"/>
      <c r="H4" s="33"/>
      <c r="I4" s="33"/>
    </row>
    <row r="5" spans="1:15" s="7" customFormat="1" ht="15" customHeight="1" x14ac:dyDescent="0.25">
      <c r="A5" s="32" t="s">
        <v>40</v>
      </c>
      <c r="B5" s="33"/>
      <c r="C5" s="33"/>
      <c r="D5" s="33"/>
      <c r="E5" s="33"/>
      <c r="F5" s="33"/>
      <c r="G5" s="33"/>
      <c r="H5" s="33"/>
      <c r="I5" s="33"/>
    </row>
    <row r="6" spans="1:15" s="7" customFormat="1" ht="7.9" customHeight="1" x14ac:dyDescent="0.25">
      <c r="A6" s="47"/>
      <c r="B6" s="47"/>
      <c r="C6" s="47"/>
      <c r="D6" s="25"/>
      <c r="E6" s="25"/>
      <c r="F6" s="25"/>
      <c r="G6" s="25"/>
      <c r="H6" s="25"/>
      <c r="I6" s="25"/>
      <c r="J6" s="25"/>
      <c r="K6" s="25"/>
      <c r="L6" s="25"/>
    </row>
    <row r="7" spans="1:15" ht="4.9000000000000004" customHeight="1" x14ac:dyDescent="0.25"/>
    <row r="8" spans="1:15" ht="14.45" hidden="1" customHeight="1" x14ac:dyDescent="0.25"/>
    <row r="9" spans="1:15" ht="14.45" hidden="1" customHeight="1" x14ac:dyDescent="0.25"/>
    <row r="10" spans="1:15" s="12" customFormat="1" ht="15.6" customHeight="1" x14ac:dyDescent="0.2">
      <c r="A10" s="50" t="s">
        <v>26</v>
      </c>
      <c r="B10" s="51" t="s">
        <v>27</v>
      </c>
      <c r="C10" s="52" t="s">
        <v>68</v>
      </c>
      <c r="D10" s="48" t="s">
        <v>69</v>
      </c>
      <c r="E10" s="48" t="s">
        <v>70</v>
      </c>
      <c r="F10" s="48" t="s">
        <v>71</v>
      </c>
      <c r="G10" s="44" t="s">
        <v>39</v>
      </c>
      <c r="H10" s="45"/>
      <c r="I10" s="46"/>
      <c r="J10" s="42"/>
      <c r="K10" s="42"/>
      <c r="L10" s="42"/>
    </row>
    <row r="11" spans="1:15" s="2" customFormat="1" ht="114.75" customHeight="1" x14ac:dyDescent="0.25">
      <c r="A11" s="50"/>
      <c r="B11" s="51"/>
      <c r="C11" s="53"/>
      <c r="D11" s="49"/>
      <c r="E11" s="49"/>
      <c r="F11" s="49"/>
      <c r="G11" s="38" t="s">
        <v>72</v>
      </c>
      <c r="H11" s="38" t="s">
        <v>73</v>
      </c>
      <c r="I11" s="38" t="s">
        <v>74</v>
      </c>
      <c r="J11" s="43"/>
      <c r="K11" s="43"/>
      <c r="L11" s="43"/>
      <c r="O11" s="2">
        <v>6</v>
      </c>
    </row>
    <row r="12" spans="1:15" ht="15" customHeight="1" x14ac:dyDescent="0.25">
      <c r="A12" s="8" t="s">
        <v>31</v>
      </c>
      <c r="B12" s="14" t="s">
        <v>14</v>
      </c>
      <c r="C12" s="9">
        <f>C13+C26</f>
        <v>5331.9000000000005</v>
      </c>
      <c r="D12" s="20">
        <f>D13+D26</f>
        <v>4911.8</v>
      </c>
      <c r="E12" s="20">
        <f t="shared" ref="E12:F12" si="0">E13+E26</f>
        <v>3320</v>
      </c>
      <c r="F12" s="20">
        <f t="shared" si="0"/>
        <v>4861.8</v>
      </c>
      <c r="G12" s="20">
        <f t="shared" ref="G12" si="1">G13+G26</f>
        <v>8534</v>
      </c>
      <c r="H12" s="20">
        <f t="shared" ref="H12" si="2">H13+H26</f>
        <v>8722.7000000000007</v>
      </c>
      <c r="I12" s="20">
        <f t="shared" ref="I12" si="3">I13+I26</f>
        <v>8931.7000000000007</v>
      </c>
      <c r="J12" s="20"/>
      <c r="K12" s="20"/>
      <c r="L12" s="20"/>
    </row>
    <row r="13" spans="1:15" ht="15" customHeight="1" x14ac:dyDescent="0.25">
      <c r="A13" s="10" t="s">
        <v>0</v>
      </c>
      <c r="B13" s="15"/>
      <c r="C13" s="11">
        <f>C14+C18+C20+C24+C16</f>
        <v>5295.6</v>
      </c>
      <c r="D13" s="11">
        <f t="shared" ref="D13:I13" si="4">D14+D18+D20+D24+D16</f>
        <v>4891.2</v>
      </c>
      <c r="E13" s="11">
        <f t="shared" si="4"/>
        <v>3305.4</v>
      </c>
      <c r="F13" s="11">
        <f t="shared" si="4"/>
        <v>4841.2</v>
      </c>
      <c r="G13" s="11">
        <f t="shared" si="4"/>
        <v>8514.2999999999993</v>
      </c>
      <c r="H13" s="11">
        <f t="shared" si="4"/>
        <v>8703</v>
      </c>
      <c r="I13" s="11">
        <f t="shared" si="4"/>
        <v>8912</v>
      </c>
      <c r="J13" s="20"/>
      <c r="K13" s="20"/>
      <c r="L13" s="20"/>
    </row>
    <row r="14" spans="1:15" ht="15" customHeight="1" x14ac:dyDescent="0.25">
      <c r="A14" s="8" t="s">
        <v>1</v>
      </c>
      <c r="B14" s="14" t="s">
        <v>15</v>
      </c>
      <c r="C14" s="9">
        <f t="shared" ref="C14:I14" si="5">C15</f>
        <v>331.1</v>
      </c>
      <c r="D14" s="20">
        <f t="shared" si="5"/>
        <v>319.3</v>
      </c>
      <c r="E14" s="20">
        <f t="shared" si="5"/>
        <v>298.60000000000002</v>
      </c>
      <c r="F14" s="20">
        <f t="shared" si="5"/>
        <v>319.3</v>
      </c>
      <c r="G14" s="20">
        <f t="shared" si="5"/>
        <v>573.9</v>
      </c>
      <c r="H14" s="20">
        <f t="shared" si="5"/>
        <v>615.29999999999995</v>
      </c>
      <c r="I14" s="20">
        <f t="shared" si="5"/>
        <v>660.8</v>
      </c>
      <c r="J14" s="20"/>
      <c r="K14" s="20"/>
      <c r="L14" s="20"/>
    </row>
    <row r="15" spans="1:15" ht="15" customHeight="1" x14ac:dyDescent="0.25">
      <c r="A15" s="5" t="s">
        <v>2</v>
      </c>
      <c r="B15" s="16" t="s">
        <v>16</v>
      </c>
      <c r="C15" s="6">
        <v>331.1</v>
      </c>
      <c r="D15" s="21">
        <v>319.3</v>
      </c>
      <c r="E15" s="21">
        <v>298.60000000000002</v>
      </c>
      <c r="F15" s="21">
        <v>319.3</v>
      </c>
      <c r="G15" s="21">
        <v>573.9</v>
      </c>
      <c r="H15" s="21">
        <v>615.29999999999995</v>
      </c>
      <c r="I15" s="21">
        <v>660.8</v>
      </c>
      <c r="J15" s="21"/>
      <c r="K15" s="21"/>
      <c r="L15" s="21"/>
    </row>
    <row r="16" spans="1:15" ht="28.5" customHeight="1" x14ac:dyDescent="0.25">
      <c r="A16" s="8" t="s">
        <v>81</v>
      </c>
      <c r="B16" s="14" t="s">
        <v>83</v>
      </c>
      <c r="C16" s="9">
        <f>C17</f>
        <v>0</v>
      </c>
      <c r="D16" s="9">
        <f t="shared" ref="D16:L16" si="6">D17</f>
        <v>0</v>
      </c>
      <c r="E16" s="9">
        <f t="shared" si="6"/>
        <v>0</v>
      </c>
      <c r="F16" s="9">
        <f t="shared" si="6"/>
        <v>0</v>
      </c>
      <c r="G16" s="9">
        <f t="shared" si="6"/>
        <v>2611.5</v>
      </c>
      <c r="H16" s="9">
        <f t="shared" si="6"/>
        <v>2611.5</v>
      </c>
      <c r="I16" s="9">
        <f t="shared" si="6"/>
        <v>2611.5</v>
      </c>
      <c r="J16" s="9">
        <f t="shared" si="6"/>
        <v>0</v>
      </c>
      <c r="K16" s="9">
        <f t="shared" si="6"/>
        <v>0</v>
      </c>
      <c r="L16" s="9">
        <f t="shared" si="6"/>
        <v>0</v>
      </c>
    </row>
    <row r="17" spans="1:12" ht="30" customHeight="1" x14ac:dyDescent="0.25">
      <c r="A17" s="5" t="s">
        <v>82</v>
      </c>
      <c r="B17" s="16" t="s">
        <v>84</v>
      </c>
      <c r="C17" s="6">
        <v>0</v>
      </c>
      <c r="D17" s="6">
        <v>0</v>
      </c>
      <c r="E17" s="6">
        <v>0</v>
      </c>
      <c r="F17" s="6">
        <v>0</v>
      </c>
      <c r="G17" s="21">
        <v>2611.5</v>
      </c>
      <c r="H17" s="21">
        <v>2611.5</v>
      </c>
      <c r="I17" s="21">
        <v>2611.5</v>
      </c>
      <c r="J17" s="21"/>
      <c r="K17" s="21"/>
      <c r="L17" s="21"/>
    </row>
    <row r="18" spans="1:12" ht="13.9" customHeight="1" x14ac:dyDescent="0.25">
      <c r="A18" s="8" t="s">
        <v>3</v>
      </c>
      <c r="B18" s="14" t="s">
        <v>17</v>
      </c>
      <c r="C18" s="9">
        <f t="shared" ref="C18:I18" si="7">C19</f>
        <v>473.1</v>
      </c>
      <c r="D18" s="20">
        <f t="shared" si="7"/>
        <v>109.9</v>
      </c>
      <c r="E18" s="20">
        <f t="shared" si="7"/>
        <v>772</v>
      </c>
      <c r="F18" s="20">
        <f t="shared" si="7"/>
        <v>772</v>
      </c>
      <c r="G18" s="20">
        <f t="shared" si="7"/>
        <v>945</v>
      </c>
      <c r="H18" s="20">
        <f t="shared" si="7"/>
        <v>992.3</v>
      </c>
      <c r="I18" s="20">
        <f t="shared" si="7"/>
        <v>1051.8</v>
      </c>
      <c r="J18" s="20"/>
      <c r="K18" s="20"/>
      <c r="L18" s="20"/>
    </row>
    <row r="19" spans="1:12" ht="13.9" customHeight="1" x14ac:dyDescent="0.25">
      <c r="A19" s="5" t="s">
        <v>4</v>
      </c>
      <c r="B19" s="16" t="s">
        <v>18</v>
      </c>
      <c r="C19" s="6">
        <v>473.1</v>
      </c>
      <c r="D19" s="21">
        <v>109.9</v>
      </c>
      <c r="E19" s="21">
        <v>772</v>
      </c>
      <c r="F19" s="21">
        <v>772</v>
      </c>
      <c r="G19" s="21">
        <v>945</v>
      </c>
      <c r="H19" s="21">
        <v>992.3</v>
      </c>
      <c r="I19" s="21">
        <v>1051.8</v>
      </c>
      <c r="J19" s="21"/>
      <c r="K19" s="21"/>
      <c r="L19" s="21"/>
    </row>
    <row r="20" spans="1:12" ht="21.75" customHeight="1" x14ac:dyDescent="0.25">
      <c r="A20" s="8" t="s">
        <v>32</v>
      </c>
      <c r="B20" s="14" t="s">
        <v>19</v>
      </c>
      <c r="C20" s="9">
        <f>SUM(C21:C23)</f>
        <v>4489.3</v>
      </c>
      <c r="D20" s="9">
        <f t="shared" ref="D20:I20" si="8">SUM(D21:D23)</f>
        <v>4460</v>
      </c>
      <c r="E20" s="9">
        <f t="shared" si="8"/>
        <v>2233.4</v>
      </c>
      <c r="F20" s="9">
        <f t="shared" si="8"/>
        <v>3747.9</v>
      </c>
      <c r="G20" s="9">
        <f t="shared" si="8"/>
        <v>4381.8999999999996</v>
      </c>
      <c r="H20" s="9">
        <f t="shared" si="8"/>
        <v>4481.8999999999996</v>
      </c>
      <c r="I20" s="9">
        <f t="shared" si="8"/>
        <v>4585.8999999999996</v>
      </c>
      <c r="J20" s="20"/>
      <c r="K20" s="20"/>
      <c r="L20" s="20"/>
    </row>
    <row r="21" spans="1:12" ht="13.5" customHeight="1" x14ac:dyDescent="0.25">
      <c r="A21" s="5" t="s">
        <v>30</v>
      </c>
      <c r="B21" s="16" t="s">
        <v>20</v>
      </c>
      <c r="C21" s="6">
        <v>587</v>
      </c>
      <c r="D21" s="21">
        <v>825</v>
      </c>
      <c r="E21" s="21">
        <v>240.3</v>
      </c>
      <c r="F21" s="21">
        <v>500</v>
      </c>
      <c r="G21" s="21">
        <v>744</v>
      </c>
      <c r="H21" s="21">
        <v>763</v>
      </c>
      <c r="I21" s="21">
        <v>783</v>
      </c>
      <c r="J21" s="21"/>
      <c r="K21" s="21"/>
      <c r="L21" s="21"/>
    </row>
    <row r="22" spans="1:12" ht="13.9" customHeight="1" x14ac:dyDescent="0.25">
      <c r="A22" s="5" t="s">
        <v>85</v>
      </c>
      <c r="B22" s="16" t="s">
        <v>86</v>
      </c>
      <c r="C22" s="6"/>
      <c r="D22" s="21"/>
      <c r="E22" s="21"/>
      <c r="F22" s="21"/>
      <c r="G22" s="21">
        <v>206.9</v>
      </c>
      <c r="H22" s="21">
        <v>206.9</v>
      </c>
      <c r="I22" s="21">
        <v>206.9</v>
      </c>
      <c r="J22" s="21"/>
      <c r="K22" s="21"/>
      <c r="L22" s="21"/>
    </row>
    <row r="23" spans="1:12" ht="13.9" customHeight="1" x14ac:dyDescent="0.25">
      <c r="A23" s="5" t="s">
        <v>5</v>
      </c>
      <c r="B23" s="16" t="s">
        <v>21</v>
      </c>
      <c r="C23" s="6">
        <v>3902.3</v>
      </c>
      <c r="D23" s="21">
        <v>3635</v>
      </c>
      <c r="E23" s="21">
        <v>1993.1</v>
      </c>
      <c r="F23" s="21">
        <v>3247.9</v>
      </c>
      <c r="G23" s="21">
        <v>3431</v>
      </c>
      <c r="H23" s="21">
        <v>3512</v>
      </c>
      <c r="I23" s="21">
        <v>3596</v>
      </c>
      <c r="J23" s="21"/>
      <c r="K23" s="21"/>
      <c r="L23" s="21"/>
    </row>
    <row r="24" spans="1:12" ht="25.5" customHeight="1" x14ac:dyDescent="0.25">
      <c r="A24" s="8" t="s">
        <v>43</v>
      </c>
      <c r="B24" s="14" t="s">
        <v>44</v>
      </c>
      <c r="C24" s="9">
        <f>C25</f>
        <v>2.1</v>
      </c>
      <c r="D24" s="9">
        <f t="shared" ref="D24:I24" si="9">D25</f>
        <v>2</v>
      </c>
      <c r="E24" s="9">
        <f t="shared" si="9"/>
        <v>1.4</v>
      </c>
      <c r="F24" s="9">
        <f t="shared" si="9"/>
        <v>2</v>
      </c>
      <c r="G24" s="9">
        <f t="shared" si="9"/>
        <v>2</v>
      </c>
      <c r="H24" s="9">
        <f t="shared" si="9"/>
        <v>2</v>
      </c>
      <c r="I24" s="9">
        <f t="shared" si="9"/>
        <v>2</v>
      </c>
      <c r="J24" s="20"/>
      <c r="K24" s="20"/>
      <c r="L24" s="20"/>
    </row>
    <row r="25" spans="1:12" ht="42.75" customHeight="1" x14ac:dyDescent="0.25">
      <c r="A25" s="5" t="s">
        <v>45</v>
      </c>
      <c r="B25" s="16" t="s">
        <v>46</v>
      </c>
      <c r="C25" s="6">
        <v>2.1</v>
      </c>
      <c r="D25" s="21">
        <v>2</v>
      </c>
      <c r="E25" s="21">
        <v>1.4</v>
      </c>
      <c r="F25" s="21">
        <v>2</v>
      </c>
      <c r="G25" s="21">
        <v>2</v>
      </c>
      <c r="H25" s="21">
        <v>2</v>
      </c>
      <c r="I25" s="21">
        <v>2</v>
      </c>
      <c r="J25" s="21"/>
      <c r="K25" s="21"/>
      <c r="L25" s="21"/>
    </row>
    <row r="26" spans="1:12" ht="13.9" customHeight="1" x14ac:dyDescent="0.25">
      <c r="A26" s="10" t="s">
        <v>6</v>
      </c>
      <c r="B26" s="15"/>
      <c r="C26" s="11">
        <f>C27+C30</f>
        <v>36.299999999999997</v>
      </c>
      <c r="D26" s="11">
        <f t="shared" ref="D26:I26" si="10">D27+D30</f>
        <v>20.6</v>
      </c>
      <c r="E26" s="11">
        <f t="shared" si="10"/>
        <v>14.6</v>
      </c>
      <c r="F26" s="11">
        <f t="shared" si="10"/>
        <v>20.6</v>
      </c>
      <c r="G26" s="11">
        <f t="shared" si="10"/>
        <v>19.7</v>
      </c>
      <c r="H26" s="11">
        <f t="shared" si="10"/>
        <v>19.7</v>
      </c>
      <c r="I26" s="11">
        <f t="shared" si="10"/>
        <v>19.7</v>
      </c>
      <c r="J26" s="11" t="e">
        <f>J27+#REF!+#REF!</f>
        <v>#REF!</v>
      </c>
      <c r="K26" s="11" t="e">
        <f>K27+#REF!+#REF!</f>
        <v>#REF!</v>
      </c>
      <c r="L26" s="11" t="e">
        <f>L27+#REF!+#REF!</f>
        <v>#REF!</v>
      </c>
    </row>
    <row r="27" spans="1:12" ht="37.15" customHeight="1" x14ac:dyDescent="0.25">
      <c r="A27" s="8" t="s">
        <v>7</v>
      </c>
      <c r="B27" s="14" t="s">
        <v>22</v>
      </c>
      <c r="C27" s="9">
        <f t="shared" ref="C27" si="11">C28+C29</f>
        <v>27</v>
      </c>
      <c r="D27" s="20">
        <f t="shared" ref="D27:G27" si="12">D28+D29</f>
        <v>20.6</v>
      </c>
      <c r="E27" s="20">
        <f t="shared" ref="E27:F27" si="13">E28+E29</f>
        <v>14.6</v>
      </c>
      <c r="F27" s="20">
        <f t="shared" si="13"/>
        <v>20.6</v>
      </c>
      <c r="G27" s="20">
        <f t="shared" si="12"/>
        <v>19.7</v>
      </c>
      <c r="H27" s="20">
        <f t="shared" ref="H27" si="14">H28+H29</f>
        <v>19.7</v>
      </c>
      <c r="I27" s="20">
        <f t="shared" ref="I27" si="15">I28+I29</f>
        <v>19.7</v>
      </c>
      <c r="J27" s="20"/>
      <c r="K27" s="20"/>
      <c r="L27" s="20"/>
    </row>
    <row r="28" spans="1:12" ht="81" customHeight="1" x14ac:dyDescent="0.25">
      <c r="A28" s="5" t="s">
        <v>8</v>
      </c>
      <c r="B28" s="16" t="s">
        <v>23</v>
      </c>
      <c r="C28" s="6">
        <v>21.2</v>
      </c>
      <c r="D28" s="21">
        <v>19</v>
      </c>
      <c r="E28" s="21">
        <v>13</v>
      </c>
      <c r="F28" s="21">
        <v>19</v>
      </c>
      <c r="G28" s="21">
        <v>19</v>
      </c>
      <c r="H28" s="21">
        <v>19</v>
      </c>
      <c r="I28" s="21">
        <v>19</v>
      </c>
      <c r="J28" s="21"/>
      <c r="K28" s="21"/>
      <c r="L28" s="21"/>
    </row>
    <row r="29" spans="1:12" ht="28.15" customHeight="1" x14ac:dyDescent="0.25">
      <c r="A29" s="5" t="s">
        <v>9</v>
      </c>
      <c r="B29" s="16" t="s">
        <v>24</v>
      </c>
      <c r="C29" s="6">
        <v>5.8</v>
      </c>
      <c r="D29" s="21">
        <v>1.6</v>
      </c>
      <c r="E29" s="21">
        <v>1.6</v>
      </c>
      <c r="F29" s="21">
        <v>1.6</v>
      </c>
      <c r="G29" s="21">
        <v>0.7</v>
      </c>
      <c r="H29" s="21">
        <v>0.7</v>
      </c>
      <c r="I29" s="21">
        <v>0.7</v>
      </c>
      <c r="J29" s="21"/>
      <c r="K29" s="21"/>
      <c r="L29" s="21"/>
    </row>
    <row r="30" spans="1:12" ht="28.15" customHeight="1" x14ac:dyDescent="0.25">
      <c r="A30" s="8" t="s">
        <v>75</v>
      </c>
      <c r="B30" s="14" t="s">
        <v>76</v>
      </c>
      <c r="C30" s="9">
        <f>C31</f>
        <v>9.3000000000000007</v>
      </c>
      <c r="D30" s="9">
        <f t="shared" ref="D30:I30" si="16">D31</f>
        <v>0</v>
      </c>
      <c r="E30" s="9">
        <f t="shared" si="16"/>
        <v>0</v>
      </c>
      <c r="F30" s="9">
        <f t="shared" si="16"/>
        <v>0</v>
      </c>
      <c r="G30" s="9">
        <f t="shared" si="16"/>
        <v>0</v>
      </c>
      <c r="H30" s="9">
        <f t="shared" si="16"/>
        <v>0</v>
      </c>
      <c r="I30" s="9">
        <f t="shared" si="16"/>
        <v>0</v>
      </c>
      <c r="J30" s="21"/>
      <c r="K30" s="21"/>
      <c r="L30" s="21"/>
    </row>
    <row r="31" spans="1:12" ht="20.25" customHeight="1" x14ac:dyDescent="0.25">
      <c r="A31" s="5" t="s">
        <v>77</v>
      </c>
      <c r="B31" s="16" t="s">
        <v>78</v>
      </c>
      <c r="C31" s="6">
        <v>9.3000000000000007</v>
      </c>
      <c r="D31" s="21"/>
      <c r="E31" s="21"/>
      <c r="F31" s="21"/>
      <c r="G31" s="21"/>
      <c r="H31" s="21"/>
      <c r="I31" s="21"/>
      <c r="J31" s="21"/>
      <c r="K31" s="21"/>
      <c r="L31" s="21"/>
    </row>
    <row r="32" spans="1:12" ht="19.899999999999999" customHeight="1" x14ac:dyDescent="0.25">
      <c r="A32" s="8" t="s">
        <v>10</v>
      </c>
      <c r="B32" s="14" t="s">
        <v>13</v>
      </c>
      <c r="C32" s="9">
        <f>C34+C36+C43+C46+C49</f>
        <v>2614.9</v>
      </c>
      <c r="D32" s="9">
        <f>D34+D36+D43+D46+D49</f>
        <v>2723.5</v>
      </c>
      <c r="E32" s="9">
        <f>E34+E36+E43+E46+E49</f>
        <v>2522.4</v>
      </c>
      <c r="F32" s="9">
        <f>F34+F36+F43+F46+F49</f>
        <v>2773.5</v>
      </c>
      <c r="G32" s="9">
        <f>G34+G36+G43+G46+G49</f>
        <v>4779.2999999999993</v>
      </c>
      <c r="H32" s="9">
        <f>H34+H36+H43+H46+H49</f>
        <v>332.5</v>
      </c>
      <c r="I32" s="9">
        <f>I34+I36+I43+I46+I49</f>
        <v>344.1</v>
      </c>
      <c r="J32" s="20"/>
      <c r="K32" s="20"/>
      <c r="L32" s="20"/>
    </row>
    <row r="33" spans="1:12" ht="31.15" customHeight="1" x14ac:dyDescent="0.25">
      <c r="A33" s="8" t="s">
        <v>11</v>
      </c>
      <c r="B33" s="14" t="s">
        <v>47</v>
      </c>
      <c r="C33" s="9">
        <f>C34+C36+C46+C43</f>
        <v>2464.9</v>
      </c>
      <c r="D33" s="9">
        <f>D34+D36+D46+D43</f>
        <v>2623.5</v>
      </c>
      <c r="E33" s="9">
        <f>E34+E36+E46+E43</f>
        <v>2372.4</v>
      </c>
      <c r="F33" s="9">
        <f>F34+F36+F46+F43</f>
        <v>2623.5</v>
      </c>
      <c r="G33" s="9">
        <f>G34+G36+G46+G43</f>
        <v>4779.2999999999993</v>
      </c>
      <c r="H33" s="9">
        <f>H34+H36+H46+H43</f>
        <v>332.5</v>
      </c>
      <c r="I33" s="9">
        <f>I34+I36+I46+I43</f>
        <v>344.1</v>
      </c>
      <c r="J33" s="20"/>
      <c r="K33" s="20"/>
      <c r="L33" s="20"/>
    </row>
    <row r="34" spans="1:12" ht="30" customHeight="1" x14ac:dyDescent="0.25">
      <c r="A34" s="8" t="s">
        <v>12</v>
      </c>
      <c r="B34" s="17" t="s">
        <v>28</v>
      </c>
      <c r="C34" s="9">
        <f>SUM(C35:C35)</f>
        <v>79.2</v>
      </c>
      <c r="D34" s="9">
        <f>SUM(D35:D35)</f>
        <v>79.8</v>
      </c>
      <c r="E34" s="9">
        <f>SUM(E35:E35)</f>
        <v>79.8</v>
      </c>
      <c r="F34" s="9">
        <f>SUM(F35:F35)</f>
        <v>79.8</v>
      </c>
      <c r="G34" s="9">
        <f>SUM(G35:G35)</f>
        <v>81.400000000000006</v>
      </c>
      <c r="H34" s="9">
        <f>SUM(H35:H35)</f>
        <v>84.9</v>
      </c>
      <c r="I34" s="9">
        <f>SUM(I35:I35)</f>
        <v>88.1</v>
      </c>
      <c r="J34" s="20"/>
      <c r="K34" s="20"/>
      <c r="L34" s="20"/>
    </row>
    <row r="35" spans="1:12" ht="44.45" customHeight="1" x14ac:dyDescent="0.25">
      <c r="A35" s="5" t="s">
        <v>60</v>
      </c>
      <c r="B35" s="18" t="s">
        <v>61</v>
      </c>
      <c r="C35" s="6">
        <v>79.2</v>
      </c>
      <c r="D35" s="21">
        <v>79.8</v>
      </c>
      <c r="E35" s="21">
        <v>79.8</v>
      </c>
      <c r="F35" s="21">
        <v>79.8</v>
      </c>
      <c r="G35" s="21">
        <v>81.400000000000006</v>
      </c>
      <c r="H35" s="21">
        <v>84.9</v>
      </c>
      <c r="I35" s="21">
        <v>88.1</v>
      </c>
      <c r="J35" s="21"/>
      <c r="K35" s="21"/>
      <c r="L35" s="21"/>
    </row>
    <row r="36" spans="1:12" ht="34.15" customHeight="1" x14ac:dyDescent="0.25">
      <c r="A36" s="8" t="s">
        <v>89</v>
      </c>
      <c r="B36" s="17" t="s">
        <v>29</v>
      </c>
      <c r="C36" s="9">
        <f>SUM(C37:C39)</f>
        <v>36.799999999999997</v>
      </c>
      <c r="D36" s="9">
        <f t="shared" ref="D36:I36" si="17">SUM(D37:D39)</f>
        <v>0</v>
      </c>
      <c r="E36" s="9">
        <f t="shared" si="17"/>
        <v>0</v>
      </c>
      <c r="F36" s="9">
        <f t="shared" si="17"/>
        <v>0</v>
      </c>
      <c r="G36" s="9">
        <f t="shared" si="17"/>
        <v>4458</v>
      </c>
      <c r="H36" s="9">
        <f t="shared" si="17"/>
        <v>0</v>
      </c>
      <c r="I36" s="9">
        <f t="shared" si="17"/>
        <v>0</v>
      </c>
      <c r="J36" s="9">
        <f t="shared" ref="J36:L36" si="18">J37+J38+J39</f>
        <v>0</v>
      </c>
      <c r="K36" s="9">
        <f t="shared" si="18"/>
        <v>0</v>
      </c>
      <c r="L36" s="9">
        <f t="shared" si="18"/>
        <v>0</v>
      </c>
    </row>
    <row r="37" spans="1:12" ht="63" customHeight="1" x14ac:dyDescent="0.25">
      <c r="A37" s="5" t="s">
        <v>48</v>
      </c>
      <c r="B37" s="18" t="s">
        <v>49</v>
      </c>
      <c r="C37" s="6">
        <v>36.799999999999997</v>
      </c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68.25" customHeight="1" x14ac:dyDescent="0.25">
      <c r="A38" s="5" t="s">
        <v>87</v>
      </c>
      <c r="B38" s="18" t="s">
        <v>88</v>
      </c>
      <c r="C38" s="6"/>
      <c r="D38" s="21"/>
      <c r="E38" s="21"/>
      <c r="F38" s="21"/>
      <c r="G38" s="21">
        <v>4458</v>
      </c>
      <c r="H38" s="21"/>
      <c r="I38" s="21"/>
      <c r="J38" s="21"/>
      <c r="K38" s="21"/>
      <c r="L38" s="21"/>
    </row>
    <row r="39" spans="1:12" ht="44.45" customHeight="1" x14ac:dyDescent="0.25">
      <c r="A39" s="5" t="s">
        <v>50</v>
      </c>
      <c r="B39" s="18" t="s">
        <v>51</v>
      </c>
      <c r="C39" s="6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5" hidden="1" customHeight="1" x14ac:dyDescent="0.25">
      <c r="A40" s="8" t="s">
        <v>33</v>
      </c>
      <c r="B40" s="17" t="s">
        <v>35</v>
      </c>
      <c r="C40" s="9"/>
      <c r="D40" s="20">
        <f t="shared" ref="D40" si="19">D42</f>
        <v>0</v>
      </c>
      <c r="E40" s="20"/>
      <c r="F40" s="20"/>
      <c r="G40" s="20"/>
      <c r="H40" s="20"/>
      <c r="I40" s="20"/>
      <c r="J40" s="20"/>
      <c r="K40" s="20"/>
      <c r="L40" s="20"/>
    </row>
    <row r="41" spans="1:12" ht="57" hidden="1" customHeight="1" x14ac:dyDescent="0.25">
      <c r="A41" s="5" t="s">
        <v>36</v>
      </c>
      <c r="B41" s="18" t="s">
        <v>37</v>
      </c>
      <c r="C41" s="6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55.9" hidden="1" customHeight="1" x14ac:dyDescent="0.25">
      <c r="A42" s="5" t="s">
        <v>38</v>
      </c>
      <c r="B42" s="18" t="s">
        <v>34</v>
      </c>
      <c r="C42" s="6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1" customFormat="1" ht="27" customHeight="1" x14ac:dyDescent="0.25">
      <c r="A43" s="8" t="s">
        <v>52</v>
      </c>
      <c r="B43" s="17" t="s">
        <v>59</v>
      </c>
      <c r="C43" s="9">
        <f>SUM(C44:C45)</f>
        <v>227.3</v>
      </c>
      <c r="D43" s="9">
        <f t="shared" ref="D43:I43" si="20">SUM(D44:D45)</f>
        <v>234.2</v>
      </c>
      <c r="E43" s="9">
        <f t="shared" si="20"/>
        <v>164.6</v>
      </c>
      <c r="F43" s="9">
        <f t="shared" si="20"/>
        <v>234.2</v>
      </c>
      <c r="G43" s="9">
        <f t="shared" si="20"/>
        <v>239.9</v>
      </c>
      <c r="H43" s="9">
        <f t="shared" si="20"/>
        <v>247.6</v>
      </c>
      <c r="I43" s="9">
        <f t="shared" si="20"/>
        <v>256</v>
      </c>
      <c r="J43" s="9"/>
      <c r="K43" s="9"/>
      <c r="L43" s="9"/>
    </row>
    <row r="44" spans="1:12" ht="45" customHeight="1" x14ac:dyDescent="0.25">
      <c r="A44" s="5" t="s">
        <v>53</v>
      </c>
      <c r="B44" s="18" t="s">
        <v>54</v>
      </c>
      <c r="C44" s="6">
        <v>227.3</v>
      </c>
      <c r="D44" s="21">
        <v>234.2</v>
      </c>
      <c r="E44" s="21">
        <v>164.6</v>
      </c>
      <c r="F44" s="21">
        <v>234.2</v>
      </c>
      <c r="G44" s="21"/>
      <c r="H44" s="21"/>
      <c r="I44" s="21"/>
      <c r="J44" s="21"/>
      <c r="K44" s="21"/>
      <c r="L44" s="21"/>
    </row>
    <row r="45" spans="1:12" ht="57" customHeight="1" x14ac:dyDescent="0.25">
      <c r="A45" s="5" t="s">
        <v>90</v>
      </c>
      <c r="B45" s="18" t="s">
        <v>54</v>
      </c>
      <c r="C45" s="6"/>
      <c r="D45" s="21"/>
      <c r="E45" s="21"/>
      <c r="F45" s="21"/>
      <c r="G45" s="21">
        <v>239.9</v>
      </c>
      <c r="H45" s="21">
        <v>247.6</v>
      </c>
      <c r="I45" s="21">
        <v>256</v>
      </c>
      <c r="J45" s="21"/>
      <c r="K45" s="21"/>
      <c r="L45" s="21"/>
    </row>
    <row r="46" spans="1:12" s="1" customFormat="1" ht="27" customHeight="1" x14ac:dyDescent="0.25">
      <c r="A46" s="8" t="s">
        <v>33</v>
      </c>
      <c r="B46" s="26" t="s">
        <v>35</v>
      </c>
      <c r="C46" s="9">
        <f>C47+C48</f>
        <v>2121.6</v>
      </c>
      <c r="D46" s="9">
        <f t="shared" ref="D46:I46" si="21">D47+D48</f>
        <v>2309.5</v>
      </c>
      <c r="E46" s="9">
        <f t="shared" si="21"/>
        <v>2128</v>
      </c>
      <c r="F46" s="9">
        <f t="shared" si="21"/>
        <v>2309.5</v>
      </c>
      <c r="G46" s="9">
        <f t="shared" si="21"/>
        <v>0</v>
      </c>
      <c r="H46" s="9">
        <f t="shared" si="21"/>
        <v>0</v>
      </c>
      <c r="I46" s="9">
        <f t="shared" si="21"/>
        <v>0</v>
      </c>
      <c r="J46" s="9"/>
      <c r="K46" s="9"/>
      <c r="L46" s="9"/>
    </row>
    <row r="47" spans="1:12" ht="111" customHeight="1" x14ac:dyDescent="0.25">
      <c r="A47" s="5" t="s">
        <v>55</v>
      </c>
      <c r="B47" s="18" t="s">
        <v>56</v>
      </c>
      <c r="C47" s="6">
        <v>2121.6</v>
      </c>
      <c r="D47" s="21">
        <v>2263</v>
      </c>
      <c r="E47" s="21">
        <v>2081.5</v>
      </c>
      <c r="F47" s="21">
        <v>2263</v>
      </c>
      <c r="G47" s="21"/>
      <c r="H47" s="21"/>
      <c r="I47" s="21"/>
      <c r="J47" s="21"/>
      <c r="K47" s="21"/>
      <c r="L47" s="21"/>
    </row>
    <row r="48" spans="1:12" ht="59.25" customHeight="1" x14ac:dyDescent="0.25">
      <c r="A48" s="54" t="s">
        <v>79</v>
      </c>
      <c r="B48" s="35" t="s">
        <v>80</v>
      </c>
      <c r="C48" s="6"/>
      <c r="D48" s="31">
        <v>46.5</v>
      </c>
      <c r="E48" s="31">
        <v>46.5</v>
      </c>
      <c r="F48" s="31">
        <v>46.5</v>
      </c>
      <c r="G48" s="31"/>
      <c r="H48" s="31"/>
      <c r="I48" s="31"/>
      <c r="J48" s="31"/>
      <c r="K48" s="31"/>
      <c r="L48" s="31"/>
    </row>
    <row r="49" spans="1:12" s="1" customFormat="1" ht="39" customHeight="1" x14ac:dyDescent="0.25">
      <c r="A49" s="8" t="s">
        <v>57</v>
      </c>
      <c r="B49" s="26" t="s">
        <v>58</v>
      </c>
      <c r="C49" s="9">
        <f>C50</f>
        <v>150</v>
      </c>
      <c r="D49" s="9">
        <f t="shared" ref="D49:I49" si="22">D50</f>
        <v>100</v>
      </c>
      <c r="E49" s="9">
        <f t="shared" si="22"/>
        <v>150</v>
      </c>
      <c r="F49" s="9">
        <f t="shared" si="22"/>
        <v>150</v>
      </c>
      <c r="G49" s="9">
        <f t="shared" si="22"/>
        <v>0</v>
      </c>
      <c r="H49" s="9">
        <f t="shared" si="22"/>
        <v>0</v>
      </c>
      <c r="I49" s="9">
        <f t="shared" si="22"/>
        <v>0</v>
      </c>
      <c r="J49" s="9"/>
      <c r="K49" s="9"/>
      <c r="L49" s="9"/>
    </row>
    <row r="50" spans="1:12" ht="48.75" customHeight="1" x14ac:dyDescent="0.25">
      <c r="A50" s="30" t="s">
        <v>62</v>
      </c>
      <c r="B50" s="35" t="s">
        <v>63</v>
      </c>
      <c r="C50" s="6">
        <v>150</v>
      </c>
      <c r="D50" s="31">
        <v>100</v>
      </c>
      <c r="E50" s="31">
        <v>150</v>
      </c>
      <c r="F50" s="31">
        <v>150</v>
      </c>
      <c r="G50" s="31"/>
      <c r="H50" s="31"/>
      <c r="I50" s="31"/>
      <c r="J50" s="31"/>
      <c r="K50" s="31"/>
      <c r="L50" s="31"/>
    </row>
    <row r="51" spans="1:12" s="22" customFormat="1" ht="16.899999999999999" customHeight="1" x14ac:dyDescent="0.25">
      <c r="A51" s="23" t="s">
        <v>25</v>
      </c>
      <c r="B51" s="18"/>
      <c r="C51" s="4">
        <f>C12+C32</f>
        <v>7946.8000000000011</v>
      </c>
      <c r="D51" s="4">
        <f>D12+D32</f>
        <v>7635.3</v>
      </c>
      <c r="E51" s="4">
        <f>E12+E32</f>
        <v>5842.4</v>
      </c>
      <c r="F51" s="4">
        <f>F12+F32</f>
        <v>7635.3</v>
      </c>
      <c r="G51" s="19">
        <f>G12+G32</f>
        <v>13313.3</v>
      </c>
      <c r="H51" s="19">
        <f>H12+H32</f>
        <v>9055.2000000000007</v>
      </c>
      <c r="I51" s="19">
        <f>I12+I32</f>
        <v>9275.8000000000011</v>
      </c>
      <c r="J51" s="19"/>
      <c r="K51" s="19"/>
      <c r="L51" s="19"/>
    </row>
    <row r="52" spans="1:12" s="29" customFormat="1" ht="30.6" customHeight="1" x14ac:dyDescent="0.25">
      <c r="A52" s="27"/>
      <c r="B52" s="36"/>
      <c r="C52" s="37"/>
      <c r="D52" s="37"/>
      <c r="E52" s="37"/>
      <c r="F52" s="37"/>
      <c r="G52" s="37"/>
      <c r="H52" s="37"/>
      <c r="I52" s="37"/>
      <c r="J52" s="28"/>
      <c r="K52" s="28"/>
      <c r="L52" s="28"/>
    </row>
    <row r="53" spans="1:12" ht="17.25" customHeight="1" x14ac:dyDescent="0.25">
      <c r="A53" s="39" t="s">
        <v>64</v>
      </c>
    </row>
    <row r="54" spans="1:12" ht="30.6" customHeight="1" x14ac:dyDescent="0.25">
      <c r="A54" s="39" t="s">
        <v>66</v>
      </c>
      <c r="D54" s="39" t="s">
        <v>65</v>
      </c>
    </row>
    <row r="55" spans="1:12" ht="30.6" customHeight="1" x14ac:dyDescent="0.25"/>
    <row r="56" spans="1:12" ht="30.6" customHeight="1" x14ac:dyDescent="0.25"/>
    <row r="57" spans="1:12" ht="30.6" customHeight="1" x14ac:dyDescent="0.25"/>
    <row r="58" spans="1:12" ht="30.6" customHeight="1" x14ac:dyDescent="0.25"/>
    <row r="59" spans="1:12" ht="30.6" customHeight="1" x14ac:dyDescent="0.25"/>
    <row r="60" spans="1:12" ht="30.6" customHeight="1" x14ac:dyDescent="0.25"/>
  </sheetData>
  <mergeCells count="13">
    <mergeCell ref="L10:L11"/>
    <mergeCell ref="D10:D11"/>
    <mergeCell ref="F10:F11"/>
    <mergeCell ref="A10:A11"/>
    <mergeCell ref="B10:B11"/>
    <mergeCell ref="C10:C11"/>
    <mergeCell ref="E10:E11"/>
    <mergeCell ref="A3:I3"/>
    <mergeCell ref="A1:I2"/>
    <mergeCell ref="J10:J11"/>
    <mergeCell ref="K10:K11"/>
    <mergeCell ref="G10:I10"/>
    <mergeCell ref="A6:C6"/>
  </mergeCells>
  <printOptions horizontalCentered="1"/>
  <pageMargins left="0.59055118110236227" right="0.15748031496062992" top="0.78740157480314965" bottom="0.19685039370078741" header="0.15748031496062992" footer="0.31496062992125984"/>
  <pageSetup paperSize="8" scale="91" fitToHeight="6" orientation="landscape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Сравнительная </vt:lpstr>
      <vt:lpstr>'Сравнительная '!Заголовки_для_печати</vt:lpstr>
      <vt:lpstr>'Сравнительная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fartushnovaya</dc:creator>
  <cp:lastModifiedBy>я</cp:lastModifiedBy>
  <cp:lastPrinted>2020-11-26T05:53:24Z</cp:lastPrinted>
  <dcterms:created xsi:type="dcterms:W3CDTF">2016-11-23T09:09:09Z</dcterms:created>
  <dcterms:modified xsi:type="dcterms:W3CDTF">2021-11-17T11:25:15Z</dcterms:modified>
</cp:coreProperties>
</file>