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\Desktop\БЮДЖЕТ\Бюджет 2021 год\1 чтение\15 Реестр источников доходов\"/>
    </mc:Choice>
  </mc:AlternateContent>
  <bookViews>
    <workbookView xWindow="240" yWindow="135" windowWidth="21075" windowHeight="9780" tabRatio="465"/>
  </bookViews>
  <sheets>
    <sheet name="Сравнительная " sheetId="2" r:id="rId1"/>
  </sheets>
  <definedNames>
    <definedName name="_xlnm.Print_Titles" localSheetId="0">'Сравнительная '!$10:$11</definedName>
    <definedName name="_xlnm.Print_Area" localSheetId="0">'Сравнительная '!$A$1:$I$57</definedName>
  </definedNames>
  <calcPr calcId="152511"/>
</workbook>
</file>

<file path=xl/calcChain.xml><?xml version="1.0" encoding="utf-8"?>
<calcChain xmlns="http://schemas.openxmlformats.org/spreadsheetml/2006/main">
  <c r="J23" i="2" l="1"/>
  <c r="K23" i="2"/>
  <c r="L23" i="2"/>
  <c r="D33" i="2"/>
  <c r="E33" i="2"/>
  <c r="F33" i="2"/>
  <c r="G33" i="2"/>
  <c r="H33" i="2"/>
  <c r="I33" i="2"/>
  <c r="G52" i="2"/>
  <c r="H52" i="2"/>
  <c r="I52" i="2"/>
  <c r="G49" i="2"/>
  <c r="H49" i="2"/>
  <c r="I49" i="2"/>
  <c r="G43" i="2"/>
  <c r="H43" i="2"/>
  <c r="I43" i="2"/>
  <c r="F52" i="2"/>
  <c r="F43" i="2"/>
  <c r="E49" i="2"/>
  <c r="F49" i="2"/>
  <c r="E52" i="2"/>
  <c r="E43" i="2"/>
  <c r="D49" i="2"/>
  <c r="D52" i="2"/>
  <c r="D43" i="2"/>
  <c r="C52" i="2" l="1"/>
  <c r="C49" i="2"/>
  <c r="C43" i="2"/>
  <c r="C36" i="2"/>
  <c r="D36" i="2"/>
  <c r="E36" i="2"/>
  <c r="E31" i="2" s="1"/>
  <c r="F36" i="2"/>
  <c r="G36" i="2"/>
  <c r="H36" i="2"/>
  <c r="I36" i="2"/>
  <c r="I32" i="2" s="1"/>
  <c r="J36" i="2"/>
  <c r="K36" i="2"/>
  <c r="L36" i="2"/>
  <c r="C33" i="2"/>
  <c r="C31" i="2" s="1"/>
  <c r="D29" i="2"/>
  <c r="E29" i="2"/>
  <c r="F29" i="2"/>
  <c r="G29" i="2"/>
  <c r="H29" i="2"/>
  <c r="I29" i="2"/>
  <c r="C29" i="2"/>
  <c r="D27" i="2"/>
  <c r="E27" i="2"/>
  <c r="F27" i="2"/>
  <c r="G27" i="2"/>
  <c r="H27" i="2"/>
  <c r="I27" i="2"/>
  <c r="C27" i="2"/>
  <c r="D21" i="2"/>
  <c r="E21" i="2"/>
  <c r="F21" i="2"/>
  <c r="G21" i="2"/>
  <c r="H21" i="2"/>
  <c r="I21" i="2"/>
  <c r="C21" i="2"/>
  <c r="C18" i="2"/>
  <c r="E45" i="2"/>
  <c r="F45" i="2"/>
  <c r="E16" i="2"/>
  <c r="F16" i="2"/>
  <c r="E18" i="2"/>
  <c r="F18" i="2"/>
  <c r="E24" i="2"/>
  <c r="F24" i="2"/>
  <c r="F23" i="2" s="1"/>
  <c r="E14" i="2"/>
  <c r="F14" i="2"/>
  <c r="C45" i="2"/>
  <c r="H45" i="2"/>
  <c r="I45" i="2"/>
  <c r="G16" i="2"/>
  <c r="H16" i="2"/>
  <c r="I16" i="2"/>
  <c r="G14" i="2"/>
  <c r="H14" i="2"/>
  <c r="I14" i="2"/>
  <c r="I24" i="2"/>
  <c r="I23" i="2" s="1"/>
  <c r="I18" i="2"/>
  <c r="G45" i="2"/>
  <c r="G24" i="2"/>
  <c r="G18" i="2"/>
  <c r="H24" i="2"/>
  <c r="H18" i="2"/>
  <c r="H13" i="2" l="1"/>
  <c r="G32" i="2"/>
  <c r="E32" i="2"/>
  <c r="G31" i="2"/>
  <c r="H23" i="2"/>
  <c r="G23" i="2"/>
  <c r="I13" i="2"/>
  <c r="I12" i="2" s="1"/>
  <c r="G13" i="2"/>
  <c r="G12" i="2" s="1"/>
  <c r="E23" i="2"/>
  <c r="H31" i="2"/>
  <c r="H32" i="2"/>
  <c r="I31" i="2"/>
  <c r="F32" i="2"/>
  <c r="F31" i="2"/>
  <c r="F13" i="2"/>
  <c r="F12" i="2" s="1"/>
  <c r="E13" i="2"/>
  <c r="C32" i="2"/>
  <c r="D45" i="2"/>
  <c r="D32" i="2" s="1"/>
  <c r="D31" i="2" l="1"/>
  <c r="H12" i="2"/>
  <c r="F54" i="2"/>
  <c r="E12" i="2"/>
  <c r="E54" i="2" s="1"/>
  <c r="I54" i="2"/>
  <c r="H54" i="2"/>
  <c r="G54" i="2"/>
  <c r="D40" i="2"/>
  <c r="D24" i="2"/>
  <c r="D23" i="2" s="1"/>
  <c r="D18" i="2"/>
  <c r="D16" i="2"/>
  <c r="D14" i="2"/>
  <c r="D13" i="2" s="1"/>
  <c r="D12" i="2" l="1"/>
  <c r="D54" i="2" s="1"/>
  <c r="C24" i="2" l="1"/>
  <c r="C23" i="2" s="1"/>
  <c r="C16" i="2"/>
  <c r="C14" i="2"/>
  <c r="C13" i="2" l="1"/>
  <c r="C12" i="2"/>
  <c r="C54" i="2" s="1"/>
</calcChain>
</file>

<file path=xl/sharedStrings.xml><?xml version="1.0" encoding="utf-8"?>
<sst xmlns="http://schemas.openxmlformats.org/spreadsheetml/2006/main" count="100" uniqueCount="98">
  <si>
    <t>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</si>
  <si>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</si>
  <si>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</si>
  <si>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</si>
  <si>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</si>
  <si>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Земельный налог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</si>
  <si>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</si>
  <si>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</si>
  <si>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</si>
  <si>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</si>
  <si>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</si>
  <si>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</si>
  <si>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</si>
  <si>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 2 00 00000 00 0000 000</t>
  </si>
  <si>
    <t xml:space="preserve"> 1 00 00000 00 0000 000</t>
  </si>
  <si>
    <t xml:space="preserve"> 1 01 00000 00 0000 000</t>
  </si>
  <si>
    <t xml:space="preserve"> 1 01 02000 01 0000 110</t>
  </si>
  <si>
    <t xml:space="preserve"> 1 05 00000 00 0000 000</t>
  </si>
  <si>
    <t xml:space="preserve"> 1 05 03000 01 0000 110</t>
  </si>
  <si>
    <t>1 06 00000 00 0000 000</t>
  </si>
  <si>
    <t xml:space="preserve"> 1 06 01000 00 0000 110</t>
  </si>
  <si>
    <t xml:space="preserve"> 1 06 06000 00 0000 110</t>
  </si>
  <si>
    <t xml:space="preserve"> 1 11 00000 00 0000 000</t>
  </si>
  <si>
    <t xml:space="preserve"> 1 11 05000 00 0000 120</t>
  </si>
  <si>
    <t xml:space="preserve"> 1 11 07000 00 0000 120</t>
  </si>
  <si>
    <t>ВСЕГО</t>
  </si>
  <si>
    <t>Наименование кода бюджетной классификации доходов</t>
  </si>
  <si>
    <t>Код бюджетной классификации</t>
  </si>
  <si>
    <t>1 14 00000 00 0000 000</t>
  </si>
  <si>
    <t>1 14 06000 00 0000 430</t>
  </si>
  <si>
    <t>2 02 10000 00 0000 150</t>
  </si>
  <si>
    <t>2 02 20000 00 0000 150</t>
  </si>
  <si>
    <t xml:space="preserve">Доходы от продажи земельных участков, находящихся в государственной и муниципальной собственности
</t>
  </si>
  <si>
    <t>Налоги на имущество физических лиц</t>
  </si>
  <si>
    <t>Штрафы, санкции, возмещение ущерба</t>
  </si>
  <si>
    <t>Доходы от продажи материальных и нематериальных активов</t>
  </si>
  <si>
    <t>Налоговые, неналоговые доходы</t>
  </si>
  <si>
    <t xml:space="preserve">Налоги на имущество </t>
  </si>
  <si>
    <t>Иные межбюджетные трансферты</t>
  </si>
  <si>
    <t>2 02 49999 13 0041 150</t>
  </si>
  <si>
    <t>2 02 40000 00 0000 150</t>
  </si>
  <si>
    <t>Межбюджетные трансферты, передаваемые бюджетам городских поселений области в целях обеспечения надлежащего осуществления полномочий по решению вопросов местного значения</t>
  </si>
  <si>
    <t>2 02 49999 13 0013 151</t>
  </si>
  <si>
    <t>Межбюдетные трансферты, передаваемые бюджетам городских поселений на содействие в уточнении сведенийо границах населенных пунктов и территориальных зон в ЕГРН</t>
  </si>
  <si>
    <t xml:space="preserve">Субсидии бюджетам бюджетной системы Российской Федерации
</t>
  </si>
  <si>
    <t>Показатели кассовых поступлений в соответствии с законом об исполнении бюджета за отчетный финансовый год (факт 2019 года)</t>
  </si>
  <si>
    <t>Кассовые поступления в текущем финансовом году (по состоянию на "01" ноября 2020 г.)</t>
  </si>
  <si>
    <t>Оценка исполнения 2020 г. (текущий финансовый год)</t>
  </si>
  <si>
    <t>Прогноз доходов бюджета</t>
  </si>
  <si>
    <t>Единица измерения - тыс. руб.</t>
  </si>
  <si>
    <t>на 2021 г. (очередной финансовый год)</t>
  </si>
  <si>
    <t xml:space="preserve">на 2022 г. (первый год планового периода) </t>
  </si>
  <si>
    <t>на 2023 г. (второй  год планового периода)</t>
  </si>
  <si>
    <t xml:space="preserve">Реестр
источников доходов бюджета Давыдовского муниципального образования
на 2021 год и плановый период 2022 и 2023 годов
</t>
  </si>
  <si>
    <t>Администрация Давыдовского муниципального образования Пугачёвского муниципального района Саратовской области</t>
  </si>
  <si>
    <t>Наименование бюджета        Бюджет Давыдовского муниципального образования</t>
  </si>
  <si>
    <t>Государственная пошлина</t>
  </si>
  <si>
    <t>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</si>
  <si>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</si>
  <si>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1 08 04000 01 0000 000</t>
  </si>
  <si>
    <t xml:space="preserve"> 1 16 00000 00 0000 000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</si>
  <si>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</si>
  <si>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1 16 33000 00 0000 140</t>
  </si>
  <si>
    <t>2 02 00000 00 0000 000</t>
  </si>
  <si>
    <t>Дотации бюджетам сельских поселений на выравнивание бюджетной обеспеченности из областного бюджета</t>
  </si>
  <si>
    <t>02 02 15001 10 0000 150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</si>
  <si>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</si>
  <si>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2 02 25299 10 0000 150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</si>
  <si>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</si>
  <si>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2 02 27567 10 0000 150</t>
  </si>
  <si>
    <t>Субсидии бюджетам сельских поселений области на реализацию проектов развития муниципальных образований области, основанных на местных инициативах</t>
  </si>
  <si>
    <t>2 02 29999 10 0073 150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</si>
  <si>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</si>
  <si>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</si>
  <si>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</si>
  <si>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Межбюджетные трансферты, передаваемые бюджетам сельских                     поселений из бюджета муниципального района на осуществление полномочий по дорожной деятельности в части проведения комплекса работ по поддержанию надлежащего технического состояния и ремонту автомобильных дорог местного значения в границах населенных пунктов поселений в соответствии с законодательством Российской Федерации</t>
  </si>
  <si>
    <t>Межбюджетные трансферты,  передаваемые  бюджетам  сельских поселений из бюджета  муниципального района  на осуществление   полномочий по утверждению генеральных планов поселения, правил землепользования и застройки</t>
  </si>
  <si>
    <t>Межбюджетные трансферты, передаваемые бюджетам сельских поселений на содействие в уточнении сведений о границах населенных пунктов и территориальных зон в Едином государственном реестре недвижимости (за счет средств областного бюджета)</t>
  </si>
  <si>
    <t>2 02 40014 10 0024 150</t>
  </si>
  <si>
    <t>2 02 40014 10 0025 150</t>
  </si>
  <si>
    <t>2 02 40 014 10 0026 150</t>
  </si>
  <si>
    <t>Безвозмездные поступления от негосударственных организаций</t>
  </si>
  <si>
    <t>2 04 00000 00 0000 000</t>
  </si>
  <si>
    <t>2 02 30000 00 0000 150</t>
  </si>
  <si>
    <t>Прочие безвозмездные поступления от негосударственных организаций в бюджеты сельских поселений на реализацию проектов развития, основанных на местных инициативах</t>
  </si>
  <si>
    <t>2 04 05099 10 0073 150</t>
  </si>
  <si>
    <t xml:space="preserve">Прочие безвозмездные поступления </t>
  </si>
  <si>
    <t>2 07 00000 00 0000 000</t>
  </si>
  <si>
    <t>Прочие безвозмездные поступления в бюджеты сельских поселений на реализацию проектов, основанных на местных инициативах</t>
  </si>
  <si>
    <t>2 07 05030 10 0073 150</t>
  </si>
  <si>
    <t>Утвержден-ный план доходов бюджета на 2020 г. (текущий финансовый год)</t>
  </si>
  <si>
    <t xml:space="preserve">Дотации бюджетам сельских поселений на выравнивание бюджетной обеспеченности из бюджетов муниципальных районов (за счет субвенции на дотацию поселениям)
</t>
  </si>
  <si>
    <t>2 02 16001 10 0001 150</t>
  </si>
  <si>
    <t>Прочие безвозмездные поступления от негосударственных организаций в бюджеты сельских поселений (спонсорская помощь от юридических лиц)</t>
  </si>
  <si>
    <t>2 04 05099 10 0001 150</t>
  </si>
  <si>
    <t xml:space="preserve">                                                  Глава Давыдовского </t>
  </si>
  <si>
    <t xml:space="preserve">                                 А.Г. Тарасов </t>
  </si>
  <si>
    <t xml:space="preserve">                                                 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</si>
</sst>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"/>
    <numFmt numFmtId="166" formatCode="0_ ;\-0\ 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0" fontId="19" fillId="0" borderId="0"/>
  </cellStyleXfs>
  <cellXfs count="59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/>
    </xf>
    <xf numFmtId="0" fontId="2" fillId="2" borderId="0" xfId="0" applyFont="1" applyFill="1" applyAlignment="1">
      <alignment vertical="top"/>
    </xf>
    <xf numFmtId="165" fontId="5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center"/>
    </xf>
    <xf numFmtId="0" fontId="5" fillId="3" borderId="1" xfId="0" applyFont="1" applyFill="1" applyBorder="1" applyAlignment="1">
      <alignment vertical="top" wrapText="1"/>
    </xf>
    <xf numFmtId="165" fontId="5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vertical="top" wrapText="1"/>
    </xf>
    <xf numFmtId="165" fontId="6" fillId="3" borderId="1" xfId="0" applyNumberFormat="1" applyFont="1" applyFill="1" applyBorder="1" applyAlignment="1">
      <alignment horizontal="right" vertical="top"/>
    </xf>
    <xf numFmtId="0" fontId="7" fillId="0" borderId="0" xfId="0" applyFont="1"/>
    <xf numFmtId="0" fontId="0" fillId="0" borderId="0" xfId="0" applyFont="1"/>
    <xf numFmtId="0" fontId="10" fillId="2" borderId="0" xfId="0" applyFont="1" applyFill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right" vertical="top"/>
    </xf>
    <xf numFmtId="165" fontId="15" fillId="3" borderId="1" xfId="0" applyNumberFormat="1" applyFont="1" applyFill="1" applyBorder="1" applyAlignment="1">
      <alignment horizontal="right" vertical="top"/>
    </xf>
    <xf numFmtId="165" fontId="14" fillId="2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5" fontId="14" fillId="2" borderId="0" xfId="0" applyNumberFormat="1" applyFont="1" applyFill="1" applyAlignment="1">
      <alignment vertical="top"/>
    </xf>
    <xf numFmtId="0" fontId="0" fillId="0" borderId="0" xfId="0" applyFont="1" applyAlignment="1">
      <alignment vertical="top"/>
    </xf>
    <xf numFmtId="0" fontId="16" fillId="3" borderId="1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right" vertical="center"/>
    </xf>
    <xf numFmtId="165" fontId="17" fillId="2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20" fillId="0" borderId="1" xfId="2" applyNumberFormat="1" applyFont="1" applyFill="1" applyBorder="1" applyAlignment="1" applyProtection="1">
      <alignment horizontal="left" vertical="center" wrapText="1"/>
      <protection hidden="1"/>
    </xf>
    <xf numFmtId="165" fontId="14" fillId="0" borderId="1" xfId="0" applyNumberFormat="1" applyFont="1" applyFill="1" applyBorder="1" applyAlignment="1">
      <alignment horizontal="right" vertical="top"/>
    </xf>
    <xf numFmtId="0" fontId="22" fillId="0" borderId="0" xfId="0" applyFont="1" applyAlignment="1"/>
    <xf numFmtId="0" fontId="22" fillId="0" borderId="0" xfId="0" applyFont="1" applyAlignment="1">
      <alignment vertical="top"/>
    </xf>
    <xf numFmtId="165" fontId="2" fillId="2" borderId="0" xfId="0" applyNumberFormat="1" applyFont="1" applyFill="1" applyAlignment="1">
      <alignment vertical="top"/>
    </xf>
    <xf numFmtId="0" fontId="21" fillId="0" borderId="1" xfId="2" applyNumberFormat="1" applyFont="1" applyFill="1" applyBorder="1" applyAlignment="1" applyProtection="1">
      <alignment horizontal="center" vertical="top" wrapText="1"/>
      <protection hidden="1"/>
    </xf>
    <xf numFmtId="0" fontId="17" fillId="2" borderId="0" xfId="0" applyFont="1" applyFill="1" applyAlignment="1">
      <alignment vertical="top"/>
    </xf>
    <xf numFmtId="165" fontId="17" fillId="2" borderId="0" xfId="0" applyNumberFormat="1" applyFont="1" applyFill="1" applyAlignment="1">
      <alignment vertical="top"/>
    </xf>
    <xf numFmtId="166" fontId="12" fillId="2" borderId="2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0" fontId="2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vertical="top" wrapText="1"/>
    </xf>
    <xf numFmtId="166" fontId="12" fillId="2" borderId="2" xfId="1" applyNumberFormat="1" applyFont="1" applyFill="1" applyBorder="1" applyAlignment="1">
      <alignment horizontal="center" vertical="center" wrapText="1"/>
    </xf>
    <xf numFmtId="166" fontId="12" fillId="2" borderId="3" xfId="1" applyNumberFormat="1" applyFont="1" applyFill="1" applyBorder="1" applyAlignment="1">
      <alignment horizontal="center" vertical="center" wrapText="1"/>
    </xf>
    <xf numFmtId="166" fontId="12" fillId="2" borderId="4" xfId="1" applyNumberFormat="1" applyFont="1" applyFill="1" applyBorder="1" applyAlignment="1">
      <alignment horizontal="center" vertical="top" wrapText="1"/>
    </xf>
    <xf numFmtId="166" fontId="12" fillId="2" borderId="5" xfId="1" applyNumberFormat="1" applyFont="1" applyFill="1" applyBorder="1" applyAlignment="1">
      <alignment horizontal="center" vertical="top" wrapText="1"/>
    </xf>
    <xf numFmtId="166" fontId="12" fillId="2" borderId="6" xfId="1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166" fontId="12" fillId="2" borderId="2" xfId="1" applyNumberFormat="1" applyFont="1" applyFill="1" applyBorder="1" applyAlignment="1">
      <alignment horizontal="center" vertical="top" wrapText="1"/>
    </xf>
    <xf numFmtId="166" fontId="12" fillId="2" borderId="3" xfId="1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65" fontId="12" fillId="2" borderId="2" xfId="0" applyNumberFormat="1" applyFont="1" applyFill="1" applyBorder="1" applyAlignment="1">
      <alignment horizontal="center" vertical="top" wrapText="1"/>
    </xf>
    <xf numFmtId="165" fontId="12" fillId="2" borderId="3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zoomScaleNormal="100" zoomScaleSheetLayoutView="120" workbookViewId="0">
      <selection sqref="A1:I57"/>
    </sheetView>
  </sheetViews>
  <sheetFormatPr defaultRowHeight="15" x14ac:dyDescent="0.25"/>
  <cols>
    <col min="1" max="1" width="50.28515625" style="3" customWidth="1"/>
    <col min="2" max="2" width="17.85546875" style="14" customWidth="1"/>
    <col min="3" max="3" width="13.42578125" style="36" customWidth="1"/>
    <col min="4" max="5" width="12.140625" style="26" customWidth="1"/>
    <col min="6" max="6" width="11.28515625" style="26" customWidth="1"/>
    <col min="7" max="9" width="11.5703125" style="26" customWidth="1"/>
    <col min="10" max="12" width="11.5703125" style="26" hidden="1" customWidth="1"/>
  </cols>
  <sheetData>
    <row r="1" spans="1:15" ht="20.45" customHeight="1" x14ac:dyDescent="0.25">
      <c r="A1" s="45" t="s">
        <v>53</v>
      </c>
      <c r="B1" s="45"/>
      <c r="C1" s="45"/>
      <c r="D1" s="45"/>
      <c r="E1" s="45"/>
      <c r="F1" s="45"/>
      <c r="G1" s="45"/>
      <c r="H1" s="45"/>
      <c r="I1" s="45"/>
    </row>
    <row r="2" spans="1:15" ht="35.450000000000003" customHeight="1" x14ac:dyDescent="0.25">
      <c r="A2" s="45"/>
      <c r="B2" s="45"/>
      <c r="C2" s="45"/>
      <c r="D2" s="45"/>
      <c r="E2" s="45"/>
      <c r="F2" s="45"/>
      <c r="G2" s="45"/>
      <c r="H2" s="45"/>
      <c r="I2" s="45"/>
    </row>
    <row r="3" spans="1:15" s="7" customFormat="1" ht="26.45" customHeight="1" x14ac:dyDescent="0.25">
      <c r="A3" s="44" t="s">
        <v>54</v>
      </c>
      <c r="B3" s="44"/>
      <c r="C3" s="44"/>
      <c r="D3" s="44"/>
      <c r="E3" s="44"/>
      <c r="F3" s="44"/>
      <c r="G3" s="44"/>
      <c r="H3" s="44"/>
      <c r="I3" s="44"/>
    </row>
    <row r="4" spans="1:15" s="7" customFormat="1" ht="15" customHeight="1" x14ac:dyDescent="0.25">
      <c r="A4" s="34" t="s">
        <v>55</v>
      </c>
      <c r="B4" s="35"/>
      <c r="C4" s="35"/>
      <c r="D4" s="35"/>
      <c r="E4" s="35"/>
      <c r="F4" s="35"/>
      <c r="G4" s="35"/>
      <c r="H4" s="35"/>
      <c r="I4" s="35"/>
    </row>
    <row r="5" spans="1:15" s="7" customFormat="1" ht="15" customHeight="1" x14ac:dyDescent="0.25">
      <c r="A5" s="34" t="s">
        <v>49</v>
      </c>
      <c r="B5" s="35"/>
      <c r="C5" s="35"/>
      <c r="D5" s="35"/>
      <c r="E5" s="35"/>
      <c r="F5" s="35"/>
      <c r="G5" s="35"/>
      <c r="H5" s="35"/>
      <c r="I5" s="35"/>
    </row>
    <row r="6" spans="1:15" s="7" customFormat="1" ht="7.9" customHeight="1" x14ac:dyDescent="0.25">
      <c r="A6" s="51"/>
      <c r="B6" s="51"/>
      <c r="C6" s="51"/>
      <c r="D6" s="27"/>
      <c r="E6" s="27"/>
      <c r="F6" s="27"/>
      <c r="G6" s="27"/>
      <c r="H6" s="27"/>
      <c r="I6" s="27"/>
      <c r="J6" s="27"/>
      <c r="K6" s="27"/>
      <c r="L6" s="27"/>
    </row>
    <row r="7" spans="1:15" ht="4.9000000000000004" customHeight="1" x14ac:dyDescent="0.25"/>
    <row r="8" spans="1:15" ht="14.45" hidden="1" customHeight="1" x14ac:dyDescent="0.25"/>
    <row r="9" spans="1:15" ht="14.45" hidden="1" customHeight="1" x14ac:dyDescent="0.25"/>
    <row r="10" spans="1:15" s="12" customFormat="1" ht="15.6" customHeight="1" x14ac:dyDescent="0.2">
      <c r="A10" s="54" t="s">
        <v>26</v>
      </c>
      <c r="B10" s="55" t="s">
        <v>27</v>
      </c>
      <c r="C10" s="56" t="s">
        <v>45</v>
      </c>
      <c r="D10" s="52" t="s">
        <v>90</v>
      </c>
      <c r="E10" s="52" t="s">
        <v>46</v>
      </c>
      <c r="F10" s="52" t="s">
        <v>47</v>
      </c>
      <c r="G10" s="48" t="s">
        <v>48</v>
      </c>
      <c r="H10" s="49"/>
      <c r="I10" s="50"/>
      <c r="J10" s="46"/>
      <c r="K10" s="46"/>
      <c r="L10" s="46"/>
    </row>
    <row r="11" spans="1:15" s="2" customFormat="1" ht="103.9" customHeight="1" x14ac:dyDescent="0.25">
      <c r="A11" s="54"/>
      <c r="B11" s="55"/>
      <c r="C11" s="57"/>
      <c r="D11" s="53"/>
      <c r="E11" s="53"/>
      <c r="F11" s="53"/>
      <c r="G11" s="40" t="s">
        <v>50</v>
      </c>
      <c r="H11" s="40" t="s">
        <v>51</v>
      </c>
      <c r="I11" s="40" t="s">
        <v>52</v>
      </c>
      <c r="J11" s="47"/>
      <c r="K11" s="47"/>
      <c r="L11" s="47"/>
      <c r="O11" s="2">
        <v>6</v>
      </c>
    </row>
    <row r="12" spans="1:15" ht="15" customHeight="1" x14ac:dyDescent="0.25">
      <c r="A12" s="8" t="s">
        <v>36</v>
      </c>
      <c r="B12" s="15" t="s">
        <v>14</v>
      </c>
      <c r="C12" s="9">
        <f>C13+C23</f>
        <v>7006.2</v>
      </c>
      <c r="D12" s="22">
        <f>D13+D23</f>
        <v>4207.2</v>
      </c>
      <c r="E12" s="22">
        <f t="shared" ref="E12:F12" si="0">E13+E23</f>
        <v>2624.8</v>
      </c>
      <c r="F12" s="22">
        <f t="shared" si="0"/>
        <v>4207.2</v>
      </c>
      <c r="G12" s="22">
        <f t="shared" ref="G12" si="1">G13+G23</f>
        <v>5011.7999999999993</v>
      </c>
      <c r="H12" s="22">
        <f t="shared" ref="H12" si="2">H13+H23</f>
        <v>5177.7</v>
      </c>
      <c r="I12" s="22">
        <f t="shared" ref="I12" si="3">I13+I23</f>
        <v>5335.6</v>
      </c>
      <c r="J12" s="22"/>
      <c r="K12" s="22"/>
      <c r="L12" s="22"/>
    </row>
    <row r="13" spans="1:15" ht="15" customHeight="1" x14ac:dyDescent="0.25">
      <c r="A13" s="10" t="s">
        <v>0</v>
      </c>
      <c r="B13" s="16"/>
      <c r="C13" s="11">
        <f>C14+C16+C18+C21</f>
        <v>5750.5</v>
      </c>
      <c r="D13" s="11">
        <f>D14+D16+D18+D21</f>
        <v>4037.3</v>
      </c>
      <c r="E13" s="11">
        <f t="shared" ref="E13:F13" si="4">E14+E16+E18+E21</f>
        <v>2601.7000000000003</v>
      </c>
      <c r="F13" s="11">
        <f t="shared" si="4"/>
        <v>4032.4</v>
      </c>
      <c r="G13" s="11">
        <f t="shared" ref="G13" si="5">G14+G16+G18+G21</f>
        <v>4992.0999999999995</v>
      </c>
      <c r="H13" s="11">
        <f t="shared" ref="H13" si="6">H14+H16+H18+H21</f>
        <v>5158</v>
      </c>
      <c r="I13" s="11">
        <f t="shared" ref="I13" si="7">I14+I16+I18+I21</f>
        <v>5315.8</v>
      </c>
      <c r="J13" s="22"/>
      <c r="K13" s="22"/>
      <c r="L13" s="22"/>
    </row>
    <row r="14" spans="1:15" ht="15" customHeight="1" x14ac:dyDescent="0.25">
      <c r="A14" s="8" t="s">
        <v>1</v>
      </c>
      <c r="B14" s="15" t="s">
        <v>15</v>
      </c>
      <c r="C14" s="9">
        <f t="shared" ref="C14:I14" si="8">C15</f>
        <v>265.5</v>
      </c>
      <c r="D14" s="22">
        <f t="shared" si="8"/>
        <v>289.60000000000002</v>
      </c>
      <c r="E14" s="22">
        <f t="shared" si="8"/>
        <v>223.6</v>
      </c>
      <c r="F14" s="22">
        <f t="shared" si="8"/>
        <v>289.60000000000002</v>
      </c>
      <c r="G14" s="22">
        <f t="shared" si="8"/>
        <v>319.3</v>
      </c>
      <c r="H14" s="22">
        <f t="shared" si="8"/>
        <v>344</v>
      </c>
      <c r="I14" s="22">
        <f t="shared" si="8"/>
        <v>369.9</v>
      </c>
      <c r="J14" s="22"/>
      <c r="K14" s="22"/>
      <c r="L14" s="22"/>
    </row>
    <row r="15" spans="1:15" ht="15" customHeight="1" x14ac:dyDescent="0.25">
      <c r="A15" s="5" t="s">
        <v>2</v>
      </c>
      <c r="B15" s="17" t="s">
        <v>16</v>
      </c>
      <c r="C15" s="6">
        <v>265.5</v>
      </c>
      <c r="D15" s="23">
        <v>289.60000000000002</v>
      </c>
      <c r="E15" s="23">
        <v>223.6</v>
      </c>
      <c r="F15" s="23">
        <v>289.60000000000002</v>
      </c>
      <c r="G15" s="23">
        <v>319.3</v>
      </c>
      <c r="H15" s="23">
        <v>344</v>
      </c>
      <c r="I15" s="23">
        <v>369.9</v>
      </c>
      <c r="J15" s="23"/>
      <c r="K15" s="23"/>
      <c r="L15" s="23"/>
    </row>
    <row r="16" spans="1:15" ht="13.9" customHeight="1" x14ac:dyDescent="0.25">
      <c r="A16" s="8" t="s">
        <v>3</v>
      </c>
      <c r="B16" s="15" t="s">
        <v>17</v>
      </c>
      <c r="C16" s="9">
        <f t="shared" ref="C16:I16" si="9">C17</f>
        <v>373.3</v>
      </c>
      <c r="D16" s="22">
        <f t="shared" si="9"/>
        <v>637.20000000000005</v>
      </c>
      <c r="E16" s="22">
        <f t="shared" si="9"/>
        <v>413.8</v>
      </c>
      <c r="F16" s="22">
        <f t="shared" si="9"/>
        <v>637.20000000000005</v>
      </c>
      <c r="G16" s="22">
        <f t="shared" si="9"/>
        <v>109.9</v>
      </c>
      <c r="H16" s="22">
        <f t="shared" si="9"/>
        <v>116</v>
      </c>
      <c r="I16" s="22">
        <f t="shared" si="9"/>
        <v>122.9</v>
      </c>
      <c r="J16" s="22"/>
      <c r="K16" s="22"/>
      <c r="L16" s="22"/>
    </row>
    <row r="17" spans="1:12" ht="13.9" customHeight="1" x14ac:dyDescent="0.25">
      <c r="A17" s="5" t="s">
        <v>4</v>
      </c>
      <c r="B17" s="17" t="s">
        <v>18</v>
      </c>
      <c r="C17" s="6">
        <v>373.3</v>
      </c>
      <c r="D17" s="23">
        <v>637.20000000000005</v>
      </c>
      <c r="E17" s="23">
        <v>413.8</v>
      </c>
      <c r="F17" s="23">
        <v>637.20000000000005</v>
      </c>
      <c r="G17" s="23">
        <v>109.9</v>
      </c>
      <c r="H17" s="23">
        <v>116</v>
      </c>
      <c r="I17" s="23">
        <v>122.9</v>
      </c>
      <c r="J17" s="23"/>
      <c r="K17" s="23"/>
      <c r="L17" s="23"/>
    </row>
    <row r="18" spans="1:12" ht="13.9" customHeight="1" x14ac:dyDescent="0.25">
      <c r="A18" s="8" t="s">
        <v>37</v>
      </c>
      <c r="B18" s="15" t="s">
        <v>19</v>
      </c>
      <c r="C18" s="9">
        <f>C19+C20</f>
        <v>5056.5999999999995</v>
      </c>
      <c r="D18" s="22">
        <f t="shared" ref="D18:G18" si="10">D19+D20</f>
        <v>3100.5</v>
      </c>
      <c r="E18" s="22">
        <f t="shared" si="10"/>
        <v>1962.4</v>
      </c>
      <c r="F18" s="22">
        <f t="shared" si="10"/>
        <v>3100.5</v>
      </c>
      <c r="G18" s="22">
        <f t="shared" si="10"/>
        <v>4560.8999999999996</v>
      </c>
      <c r="H18" s="22">
        <f t="shared" ref="H18:I18" si="11">H19+H20</f>
        <v>4696</v>
      </c>
      <c r="I18" s="22">
        <f t="shared" si="11"/>
        <v>4821</v>
      </c>
      <c r="J18" s="22"/>
      <c r="K18" s="22"/>
      <c r="L18" s="22"/>
    </row>
    <row r="19" spans="1:12" ht="13.9" customHeight="1" x14ac:dyDescent="0.25">
      <c r="A19" s="5" t="s">
        <v>33</v>
      </c>
      <c r="B19" s="17" t="s">
        <v>20</v>
      </c>
      <c r="C19" s="6">
        <v>571.70000000000005</v>
      </c>
      <c r="D19" s="23">
        <v>491.6</v>
      </c>
      <c r="E19" s="23">
        <v>224.7</v>
      </c>
      <c r="F19" s="23">
        <v>491.6</v>
      </c>
      <c r="G19" s="23">
        <v>825</v>
      </c>
      <c r="H19" s="23">
        <v>860</v>
      </c>
      <c r="I19" s="23">
        <v>900</v>
      </c>
      <c r="J19" s="23"/>
      <c r="K19" s="23"/>
      <c r="L19" s="23"/>
    </row>
    <row r="20" spans="1:12" ht="13.9" customHeight="1" x14ac:dyDescent="0.25">
      <c r="A20" s="5" t="s">
        <v>5</v>
      </c>
      <c r="B20" s="17" t="s">
        <v>21</v>
      </c>
      <c r="C20" s="6">
        <v>4484.8999999999996</v>
      </c>
      <c r="D20" s="23">
        <v>2608.9</v>
      </c>
      <c r="E20" s="23">
        <v>1737.7</v>
      </c>
      <c r="F20" s="23">
        <v>2608.9</v>
      </c>
      <c r="G20" s="23">
        <v>3735.9</v>
      </c>
      <c r="H20" s="23">
        <v>3836</v>
      </c>
      <c r="I20" s="23">
        <v>3921</v>
      </c>
      <c r="J20" s="23"/>
      <c r="K20" s="23"/>
      <c r="L20" s="23"/>
    </row>
    <row r="21" spans="1:12" ht="25.5" customHeight="1" x14ac:dyDescent="0.25">
      <c r="A21" s="8" t="s">
        <v>56</v>
      </c>
      <c r="B21" s="15" t="s">
        <v>57</v>
      </c>
      <c r="C21" s="9">
        <f>C22</f>
        <v>55.1</v>
      </c>
      <c r="D21" s="9">
        <f t="shared" ref="D21:I21" si="12">D22</f>
        <v>10</v>
      </c>
      <c r="E21" s="9">
        <f t="shared" si="12"/>
        <v>1.9</v>
      </c>
      <c r="F21" s="9">
        <f t="shared" si="12"/>
        <v>5.0999999999999996</v>
      </c>
      <c r="G21" s="9">
        <f t="shared" si="12"/>
        <v>2</v>
      </c>
      <c r="H21" s="9">
        <f t="shared" si="12"/>
        <v>2</v>
      </c>
      <c r="I21" s="9">
        <f t="shared" si="12"/>
        <v>2</v>
      </c>
      <c r="J21" s="22"/>
      <c r="K21" s="22"/>
      <c r="L21" s="22"/>
    </row>
    <row r="22" spans="1:12" ht="42.75" customHeight="1" x14ac:dyDescent="0.25">
      <c r="A22" s="5" t="s">
        <v>58</v>
      </c>
      <c r="B22" s="17" t="s">
        <v>59</v>
      </c>
      <c r="C22" s="6">
        <v>55.1</v>
      </c>
      <c r="D22" s="23">
        <v>10</v>
      </c>
      <c r="E22" s="23">
        <v>1.9</v>
      </c>
      <c r="F22" s="23">
        <v>5.0999999999999996</v>
      </c>
      <c r="G22" s="23">
        <v>2</v>
      </c>
      <c r="H22" s="23">
        <v>2</v>
      </c>
      <c r="I22" s="23">
        <v>2</v>
      </c>
      <c r="J22" s="23"/>
      <c r="K22" s="23"/>
      <c r="L22" s="23"/>
    </row>
    <row r="23" spans="1:12" ht="13.9" customHeight="1" x14ac:dyDescent="0.25">
      <c r="A23" s="10" t="s">
        <v>6</v>
      </c>
      <c r="B23" s="16"/>
      <c r="C23" s="11">
        <f>C24+C27+C29</f>
        <v>1255.6999999999998</v>
      </c>
      <c r="D23" s="11">
        <f>D24+D27+D29</f>
        <v>169.9</v>
      </c>
      <c r="E23" s="11">
        <f t="shared" ref="E23:F23" si="13">E24+E27+E29</f>
        <v>23.1</v>
      </c>
      <c r="F23" s="11">
        <f t="shared" si="13"/>
        <v>174.8</v>
      </c>
      <c r="G23" s="11">
        <f t="shared" ref="G23" si="14">G24+G27+G29</f>
        <v>19.7</v>
      </c>
      <c r="H23" s="11">
        <f t="shared" ref="H23" si="15">H24+H27+H29</f>
        <v>19.7</v>
      </c>
      <c r="I23" s="11">
        <f t="shared" ref="I23" si="16">I24+I27+I29</f>
        <v>19.8</v>
      </c>
      <c r="J23" s="11">
        <f t="shared" ref="J23" si="17">J24+J27+J29</f>
        <v>0</v>
      </c>
      <c r="K23" s="11">
        <f t="shared" ref="K23" si="18">K24+K27+K29</f>
        <v>0</v>
      </c>
      <c r="L23" s="11">
        <f t="shared" ref="L23" si="19">L24+L27+L29</f>
        <v>0</v>
      </c>
    </row>
    <row r="24" spans="1:12" ht="37.15" customHeight="1" x14ac:dyDescent="0.25">
      <c r="A24" s="8" t="s">
        <v>7</v>
      </c>
      <c r="B24" s="15" t="s">
        <v>22</v>
      </c>
      <c r="C24" s="9">
        <f t="shared" ref="C24" si="20">C25+C26</f>
        <v>19.600000000000001</v>
      </c>
      <c r="D24" s="22">
        <f t="shared" ref="D24:G24" si="21">D25+D26</f>
        <v>19.899999999999999</v>
      </c>
      <c r="E24" s="22">
        <f t="shared" ref="E24:F24" si="22">E25+E26</f>
        <v>23.1</v>
      </c>
      <c r="F24" s="22">
        <f t="shared" si="22"/>
        <v>24.8</v>
      </c>
      <c r="G24" s="22">
        <f t="shared" si="21"/>
        <v>19.7</v>
      </c>
      <c r="H24" s="22">
        <f t="shared" ref="H24" si="23">H25+H26</f>
        <v>19.7</v>
      </c>
      <c r="I24" s="22">
        <f t="shared" ref="I24" si="24">I25+I26</f>
        <v>19.8</v>
      </c>
      <c r="J24" s="22"/>
      <c r="K24" s="22"/>
      <c r="L24" s="22"/>
    </row>
    <row r="25" spans="1:12" ht="81" customHeight="1" x14ac:dyDescent="0.25">
      <c r="A25" s="5" t="s">
        <v>8</v>
      </c>
      <c r="B25" s="17" t="s">
        <v>23</v>
      </c>
      <c r="C25" s="6">
        <v>19.100000000000001</v>
      </c>
      <c r="D25" s="23">
        <v>19</v>
      </c>
      <c r="E25" s="23">
        <v>17.3</v>
      </c>
      <c r="F25" s="23">
        <v>19</v>
      </c>
      <c r="G25" s="23">
        <v>19</v>
      </c>
      <c r="H25" s="23">
        <v>19</v>
      </c>
      <c r="I25" s="23">
        <v>19</v>
      </c>
      <c r="J25" s="23"/>
      <c r="K25" s="23"/>
      <c r="L25" s="23"/>
    </row>
    <row r="26" spans="1:12" ht="28.15" customHeight="1" x14ac:dyDescent="0.25">
      <c r="A26" s="5" t="s">
        <v>9</v>
      </c>
      <c r="B26" s="17" t="s">
        <v>24</v>
      </c>
      <c r="C26" s="6">
        <v>0.5</v>
      </c>
      <c r="D26" s="23">
        <v>0.9</v>
      </c>
      <c r="E26" s="23">
        <v>5.8</v>
      </c>
      <c r="F26" s="23">
        <v>5.8</v>
      </c>
      <c r="G26" s="23">
        <v>0.7</v>
      </c>
      <c r="H26" s="23">
        <v>0.7</v>
      </c>
      <c r="I26" s="23">
        <v>0.8</v>
      </c>
      <c r="J26" s="23"/>
      <c r="K26" s="23"/>
      <c r="L26" s="23"/>
    </row>
    <row r="27" spans="1:12" s="1" customFormat="1" ht="32.25" customHeight="1" x14ac:dyDescent="0.25">
      <c r="A27" s="8" t="s">
        <v>35</v>
      </c>
      <c r="B27" s="15" t="s">
        <v>28</v>
      </c>
      <c r="C27" s="9">
        <f>C28</f>
        <v>1233.0999999999999</v>
      </c>
      <c r="D27" s="9">
        <f t="shared" ref="D27:I27" si="25">D28</f>
        <v>150</v>
      </c>
      <c r="E27" s="9">
        <f t="shared" si="25"/>
        <v>0</v>
      </c>
      <c r="F27" s="9">
        <f t="shared" si="25"/>
        <v>150</v>
      </c>
      <c r="G27" s="9">
        <f t="shared" si="25"/>
        <v>0</v>
      </c>
      <c r="H27" s="9">
        <f t="shared" si="25"/>
        <v>0</v>
      </c>
      <c r="I27" s="9">
        <f t="shared" si="25"/>
        <v>0</v>
      </c>
      <c r="J27" s="22"/>
      <c r="K27" s="22"/>
      <c r="L27" s="22"/>
    </row>
    <row r="28" spans="1:12" s="13" customFormat="1" ht="32.450000000000003" customHeight="1" x14ac:dyDescent="0.25">
      <c r="A28" s="5" t="s">
        <v>32</v>
      </c>
      <c r="B28" s="17" t="s">
        <v>29</v>
      </c>
      <c r="C28" s="6">
        <v>1233.0999999999999</v>
      </c>
      <c r="D28" s="23">
        <v>150</v>
      </c>
      <c r="E28" s="23">
        <v>0</v>
      </c>
      <c r="F28" s="23">
        <v>150</v>
      </c>
      <c r="G28" s="23">
        <v>0</v>
      </c>
      <c r="H28" s="23">
        <v>0</v>
      </c>
      <c r="I28" s="23">
        <v>0</v>
      </c>
      <c r="J28" s="23"/>
      <c r="K28" s="23"/>
      <c r="L28" s="23"/>
    </row>
    <row r="29" spans="1:12" s="1" customFormat="1" ht="15.6" customHeight="1" x14ac:dyDescent="0.25">
      <c r="A29" s="8" t="s">
        <v>34</v>
      </c>
      <c r="B29" s="15" t="s">
        <v>60</v>
      </c>
      <c r="C29" s="9">
        <f>C30</f>
        <v>3</v>
      </c>
      <c r="D29" s="9">
        <f t="shared" ref="D29:I29" si="26">D30</f>
        <v>0</v>
      </c>
      <c r="E29" s="9">
        <f t="shared" si="26"/>
        <v>0</v>
      </c>
      <c r="F29" s="9">
        <f t="shared" si="26"/>
        <v>0</v>
      </c>
      <c r="G29" s="9">
        <f t="shared" si="26"/>
        <v>0</v>
      </c>
      <c r="H29" s="9">
        <f t="shared" si="26"/>
        <v>0</v>
      </c>
      <c r="I29" s="9">
        <f t="shared" si="26"/>
        <v>0</v>
      </c>
      <c r="J29" s="23"/>
      <c r="K29" s="23"/>
      <c r="L29" s="23"/>
    </row>
    <row r="30" spans="1:12" s="43" customFormat="1" ht="53.25" customHeight="1" x14ac:dyDescent="0.25">
      <c r="A30" s="5" t="s">
        <v>61</v>
      </c>
      <c r="B30" s="41" t="s">
        <v>62</v>
      </c>
      <c r="C30" s="6">
        <v>3</v>
      </c>
      <c r="D30" s="42">
        <v>0</v>
      </c>
      <c r="E30" s="42">
        <v>0</v>
      </c>
      <c r="F30" s="42">
        <v>0</v>
      </c>
      <c r="G30" s="42"/>
      <c r="H30" s="42"/>
      <c r="I30" s="42"/>
      <c r="J30" s="33"/>
      <c r="K30" s="33"/>
      <c r="L30" s="33"/>
    </row>
    <row r="31" spans="1:12" ht="19.899999999999999" customHeight="1" x14ac:dyDescent="0.25">
      <c r="A31" s="8" t="s">
        <v>10</v>
      </c>
      <c r="B31" s="15" t="s">
        <v>13</v>
      </c>
      <c r="C31" s="9">
        <f>C33+C36+C43+C45+C49+C52</f>
        <v>6651</v>
      </c>
      <c r="D31" s="9">
        <f t="shared" ref="D31:F31" si="27">D33+D36+D43+D45+D49+D52</f>
        <v>2614.9</v>
      </c>
      <c r="E31" s="9">
        <f t="shared" si="27"/>
        <v>2542.4</v>
      </c>
      <c r="F31" s="9">
        <f t="shared" si="27"/>
        <v>2614.9</v>
      </c>
      <c r="G31" s="9">
        <f t="shared" ref="G31:I31" si="28">G33+G36+G43+G45+G49+G52</f>
        <v>2577</v>
      </c>
      <c r="H31" s="9">
        <f t="shared" si="28"/>
        <v>1026.5999999999999</v>
      </c>
      <c r="I31" s="9">
        <f t="shared" si="28"/>
        <v>1038.7</v>
      </c>
      <c r="J31" s="22"/>
      <c r="K31" s="22"/>
      <c r="L31" s="22"/>
    </row>
    <row r="32" spans="1:12" ht="31.15" customHeight="1" x14ac:dyDescent="0.25">
      <c r="A32" s="8" t="s">
        <v>11</v>
      </c>
      <c r="B32" s="15" t="s">
        <v>63</v>
      </c>
      <c r="C32" s="9">
        <f>C33+C36+C45+C43</f>
        <v>6551.1000000000013</v>
      </c>
      <c r="D32" s="9">
        <f t="shared" ref="D32:F32" si="29">D33+D36+D45+D43</f>
        <v>2464.9</v>
      </c>
      <c r="E32" s="9">
        <f t="shared" si="29"/>
        <v>2392.4</v>
      </c>
      <c r="F32" s="9">
        <f t="shared" si="29"/>
        <v>2464.9</v>
      </c>
      <c r="G32" s="9">
        <f t="shared" ref="G32" si="30">G33+G36+G45+G43</f>
        <v>2577</v>
      </c>
      <c r="H32" s="9">
        <f t="shared" ref="H32" si="31">H33+H36+H45+H43</f>
        <v>1026.5999999999999</v>
      </c>
      <c r="I32" s="9">
        <f t="shared" ref="I32" si="32">I33+I36+I45+I43</f>
        <v>1038.7</v>
      </c>
      <c r="J32" s="22"/>
      <c r="K32" s="22"/>
      <c r="L32" s="22"/>
    </row>
    <row r="33" spans="1:12" ht="30" customHeight="1" x14ac:dyDescent="0.25">
      <c r="A33" s="8" t="s">
        <v>12</v>
      </c>
      <c r="B33" s="18" t="s">
        <v>30</v>
      </c>
      <c r="C33" s="9">
        <f>SUM(C34:C35)</f>
        <v>82.6</v>
      </c>
      <c r="D33" s="9">
        <f t="shared" ref="D33:I33" si="33">SUM(D34:D35)</f>
        <v>79.2</v>
      </c>
      <c r="E33" s="9">
        <f t="shared" si="33"/>
        <v>79.2</v>
      </c>
      <c r="F33" s="9">
        <f t="shared" si="33"/>
        <v>79.2</v>
      </c>
      <c r="G33" s="9">
        <f t="shared" si="33"/>
        <v>79.8</v>
      </c>
      <c r="H33" s="9">
        <f t="shared" si="33"/>
        <v>82.9</v>
      </c>
      <c r="I33" s="9">
        <f t="shared" si="33"/>
        <v>86.1</v>
      </c>
      <c r="J33" s="22"/>
      <c r="K33" s="22"/>
      <c r="L33" s="22"/>
    </row>
    <row r="34" spans="1:12" ht="30" customHeight="1" x14ac:dyDescent="0.25">
      <c r="A34" s="5" t="s">
        <v>64</v>
      </c>
      <c r="B34" s="19" t="s">
        <v>65</v>
      </c>
      <c r="C34" s="6">
        <v>82.6</v>
      </c>
      <c r="D34" s="23"/>
      <c r="E34" s="23"/>
      <c r="F34" s="23"/>
      <c r="G34" s="23"/>
      <c r="H34" s="23"/>
      <c r="I34" s="23"/>
      <c r="J34" s="23"/>
      <c r="K34" s="23"/>
      <c r="L34" s="23"/>
    </row>
    <row r="35" spans="1:12" ht="44.45" customHeight="1" x14ac:dyDescent="0.25">
      <c r="A35" s="5" t="s">
        <v>91</v>
      </c>
      <c r="B35" s="19" t="s">
        <v>92</v>
      </c>
      <c r="C35" s="6">
        <v>0</v>
      </c>
      <c r="D35" s="23">
        <v>79.2</v>
      </c>
      <c r="E35" s="23">
        <v>79.2</v>
      </c>
      <c r="F35" s="23">
        <v>79.2</v>
      </c>
      <c r="G35" s="23">
        <v>79.8</v>
      </c>
      <c r="H35" s="23">
        <v>82.9</v>
      </c>
      <c r="I35" s="23">
        <v>86.1</v>
      </c>
      <c r="J35" s="23"/>
      <c r="K35" s="23"/>
      <c r="L35" s="23"/>
    </row>
    <row r="36" spans="1:12" ht="34.15" customHeight="1" x14ac:dyDescent="0.25">
      <c r="A36" s="8" t="s">
        <v>44</v>
      </c>
      <c r="B36" s="18" t="s">
        <v>31</v>
      </c>
      <c r="C36" s="9">
        <f>SUM(C37:C39)</f>
        <v>4546.6000000000004</v>
      </c>
      <c r="D36" s="9">
        <f t="shared" ref="D36:L36" si="34">D37+D38+D39</f>
        <v>36.799999999999997</v>
      </c>
      <c r="E36" s="9">
        <f t="shared" si="34"/>
        <v>36.799999999999997</v>
      </c>
      <c r="F36" s="9">
        <f t="shared" si="34"/>
        <v>36.799999999999997</v>
      </c>
      <c r="G36" s="9">
        <f t="shared" si="34"/>
        <v>0</v>
      </c>
      <c r="H36" s="9">
        <f t="shared" si="34"/>
        <v>0</v>
      </c>
      <c r="I36" s="9">
        <f t="shared" si="34"/>
        <v>0</v>
      </c>
      <c r="J36" s="9">
        <f t="shared" si="34"/>
        <v>0</v>
      </c>
      <c r="K36" s="9">
        <f t="shared" si="34"/>
        <v>0</v>
      </c>
      <c r="L36" s="9">
        <f t="shared" si="34"/>
        <v>0</v>
      </c>
    </row>
    <row r="37" spans="1:12" ht="80.25" customHeight="1" x14ac:dyDescent="0.25">
      <c r="A37" s="5" t="s">
        <v>66</v>
      </c>
      <c r="B37" s="19" t="s">
        <v>67</v>
      </c>
      <c r="C37" s="6">
        <v>15.8</v>
      </c>
      <c r="D37" s="33">
        <v>36.799999999999997</v>
      </c>
      <c r="E37" s="33">
        <v>36.799999999999997</v>
      </c>
      <c r="F37" s="33">
        <v>36.799999999999997</v>
      </c>
      <c r="G37" s="33">
        <v>0</v>
      </c>
      <c r="H37" s="33">
        <v>0</v>
      </c>
      <c r="I37" s="33">
        <v>0</v>
      </c>
      <c r="J37" s="33"/>
      <c r="K37" s="33"/>
      <c r="L37" s="33"/>
    </row>
    <row r="38" spans="1:12" ht="59.25" customHeight="1" x14ac:dyDescent="0.25">
      <c r="A38" s="5" t="s">
        <v>68</v>
      </c>
      <c r="B38" s="19" t="s">
        <v>69</v>
      </c>
      <c r="C38" s="6">
        <v>4271.1000000000004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/>
      <c r="K38" s="23"/>
      <c r="L38" s="23"/>
    </row>
    <row r="39" spans="1:12" ht="44.45" customHeight="1" x14ac:dyDescent="0.25">
      <c r="A39" s="5" t="s">
        <v>70</v>
      </c>
      <c r="B39" s="19" t="s">
        <v>71</v>
      </c>
      <c r="C39" s="6">
        <v>259.7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/>
      <c r="K39" s="23"/>
      <c r="L39" s="23"/>
    </row>
    <row r="40" spans="1:12" ht="15" hidden="1" customHeight="1" x14ac:dyDescent="0.25">
      <c r="A40" s="8" t="s">
        <v>38</v>
      </c>
      <c r="B40" s="18" t="s">
        <v>40</v>
      </c>
      <c r="C40" s="9"/>
      <c r="D40" s="22">
        <f t="shared" ref="D40" si="35">D42</f>
        <v>0</v>
      </c>
      <c r="E40" s="22"/>
      <c r="F40" s="22"/>
      <c r="G40" s="22"/>
      <c r="H40" s="22"/>
      <c r="I40" s="22"/>
      <c r="J40" s="22"/>
      <c r="K40" s="22"/>
      <c r="L40" s="22"/>
    </row>
    <row r="41" spans="1:12" ht="57" hidden="1" customHeight="1" x14ac:dyDescent="0.25">
      <c r="A41" s="5" t="s">
        <v>41</v>
      </c>
      <c r="B41" s="19" t="s">
        <v>42</v>
      </c>
      <c r="C41" s="6"/>
      <c r="D41" s="23"/>
      <c r="E41" s="23"/>
      <c r="F41" s="23"/>
      <c r="G41" s="23"/>
      <c r="H41" s="23"/>
      <c r="I41" s="23"/>
      <c r="J41" s="23"/>
      <c r="K41" s="23"/>
      <c r="L41" s="23"/>
    </row>
    <row r="42" spans="1:12" ht="55.9" hidden="1" customHeight="1" x14ac:dyDescent="0.25">
      <c r="A42" s="5" t="s">
        <v>43</v>
      </c>
      <c r="B42" s="19" t="s">
        <v>39</v>
      </c>
      <c r="C42" s="6"/>
      <c r="D42" s="23"/>
      <c r="E42" s="23"/>
      <c r="F42" s="23"/>
      <c r="G42" s="23"/>
      <c r="H42" s="23"/>
      <c r="I42" s="23"/>
      <c r="J42" s="23"/>
      <c r="K42" s="23"/>
      <c r="L42" s="23"/>
    </row>
    <row r="43" spans="1:12" s="1" customFormat="1" ht="27" customHeight="1" x14ac:dyDescent="0.25">
      <c r="A43" s="8" t="s">
        <v>72</v>
      </c>
      <c r="B43" s="18" t="s">
        <v>83</v>
      </c>
      <c r="C43" s="9">
        <f>C44</f>
        <v>207.3</v>
      </c>
      <c r="D43" s="9">
        <f>D44</f>
        <v>227.3</v>
      </c>
      <c r="E43" s="9">
        <f>E44</f>
        <v>154.80000000000001</v>
      </c>
      <c r="F43" s="9">
        <f>F44</f>
        <v>227.3</v>
      </c>
      <c r="G43" s="9">
        <f t="shared" ref="G43:I43" si="36">G44</f>
        <v>234.2</v>
      </c>
      <c r="H43" s="9">
        <f t="shared" si="36"/>
        <v>236.5</v>
      </c>
      <c r="I43" s="9">
        <f t="shared" si="36"/>
        <v>245.4</v>
      </c>
      <c r="J43" s="9"/>
      <c r="K43" s="9"/>
      <c r="L43" s="9"/>
    </row>
    <row r="44" spans="1:12" ht="45" customHeight="1" x14ac:dyDescent="0.25">
      <c r="A44" s="5" t="s">
        <v>73</v>
      </c>
      <c r="B44" s="19" t="s">
        <v>74</v>
      </c>
      <c r="C44" s="6">
        <v>207.3</v>
      </c>
      <c r="D44" s="23">
        <v>227.3</v>
      </c>
      <c r="E44" s="23">
        <v>154.80000000000001</v>
      </c>
      <c r="F44" s="23">
        <v>227.3</v>
      </c>
      <c r="G44" s="23">
        <v>234.2</v>
      </c>
      <c r="H44" s="23">
        <v>236.5</v>
      </c>
      <c r="I44" s="23">
        <v>245.4</v>
      </c>
      <c r="J44" s="23"/>
      <c r="K44" s="23"/>
      <c r="L44" s="23"/>
    </row>
    <row r="45" spans="1:12" s="1" customFormat="1" ht="27" customHeight="1" x14ac:dyDescent="0.25">
      <c r="A45" s="8" t="s">
        <v>38</v>
      </c>
      <c r="B45" s="28" t="s">
        <v>40</v>
      </c>
      <c r="C45" s="9">
        <f>C46+C47+C48</f>
        <v>1714.6</v>
      </c>
      <c r="D45" s="9">
        <f>D46+D47</f>
        <v>2121.6</v>
      </c>
      <c r="E45" s="9">
        <f t="shared" ref="E45:F45" si="37">E46+E47</f>
        <v>2121.6</v>
      </c>
      <c r="F45" s="9">
        <f t="shared" si="37"/>
        <v>2121.6</v>
      </c>
      <c r="G45" s="20">
        <f t="shared" ref="G45" si="38">G46+G47</f>
        <v>2263</v>
      </c>
      <c r="H45" s="20">
        <f t="shared" ref="H45" si="39">H46+H47</f>
        <v>707.2</v>
      </c>
      <c r="I45" s="20">
        <f t="shared" ref="I45" si="40">I46+I47</f>
        <v>707.2</v>
      </c>
      <c r="J45" s="9"/>
      <c r="K45" s="9"/>
      <c r="L45" s="9"/>
    </row>
    <row r="46" spans="1:12" ht="111" customHeight="1" x14ac:dyDescent="0.25">
      <c r="A46" s="5" t="s">
        <v>75</v>
      </c>
      <c r="B46" s="19" t="s">
        <v>78</v>
      </c>
      <c r="C46" s="6">
        <v>1300</v>
      </c>
      <c r="D46" s="23">
        <v>2121.6</v>
      </c>
      <c r="E46" s="23">
        <v>2121.6</v>
      </c>
      <c r="F46" s="23">
        <v>2121.6</v>
      </c>
      <c r="G46" s="23">
        <v>2263</v>
      </c>
      <c r="H46" s="23">
        <v>707.2</v>
      </c>
      <c r="I46" s="23">
        <v>707.2</v>
      </c>
      <c r="J46" s="23"/>
      <c r="K46" s="23"/>
      <c r="L46" s="23"/>
    </row>
    <row r="47" spans="1:12" ht="76.5" customHeight="1" x14ac:dyDescent="0.25">
      <c r="A47" s="32" t="s">
        <v>76</v>
      </c>
      <c r="B47" s="37" t="s">
        <v>79</v>
      </c>
      <c r="C47" s="6">
        <v>125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/>
      <c r="K47" s="33"/>
      <c r="L47" s="33"/>
    </row>
    <row r="48" spans="1:12" ht="70.5" customHeight="1" x14ac:dyDescent="0.25">
      <c r="A48" s="32" t="s">
        <v>77</v>
      </c>
      <c r="B48" s="37" t="s">
        <v>80</v>
      </c>
      <c r="C48" s="6">
        <v>289.60000000000002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/>
      <c r="K48" s="33"/>
      <c r="L48" s="33"/>
    </row>
    <row r="49" spans="1:12" s="1" customFormat="1" ht="39" customHeight="1" x14ac:dyDescent="0.25">
      <c r="A49" s="8" t="s">
        <v>81</v>
      </c>
      <c r="B49" s="28" t="s">
        <v>82</v>
      </c>
      <c r="C49" s="9">
        <f>C50</f>
        <v>59.9</v>
      </c>
      <c r="D49" s="9">
        <f>SUM(D50:D51)</f>
        <v>150</v>
      </c>
      <c r="E49" s="9">
        <f t="shared" ref="E49:F49" si="41">SUM(E50:E51)</f>
        <v>150</v>
      </c>
      <c r="F49" s="9">
        <f t="shared" si="41"/>
        <v>150</v>
      </c>
      <c r="G49" s="9">
        <f t="shared" ref="G49" si="42">SUM(G50:G51)</f>
        <v>0</v>
      </c>
      <c r="H49" s="9">
        <f t="shared" ref="H49" si="43">SUM(H50:H51)</f>
        <v>0</v>
      </c>
      <c r="I49" s="9">
        <f t="shared" ref="I49" si="44">SUM(I50:I51)</f>
        <v>0</v>
      </c>
      <c r="J49" s="9"/>
      <c r="K49" s="9"/>
      <c r="L49" s="9"/>
    </row>
    <row r="50" spans="1:12" ht="48.75" customHeight="1" x14ac:dyDescent="0.25">
      <c r="A50" s="32" t="s">
        <v>84</v>
      </c>
      <c r="B50" s="37" t="s">
        <v>85</v>
      </c>
      <c r="C50" s="6">
        <v>59.9</v>
      </c>
      <c r="D50" s="33">
        <v>0</v>
      </c>
      <c r="E50" s="33"/>
      <c r="F50" s="33"/>
      <c r="G50" s="33"/>
      <c r="H50" s="33"/>
      <c r="I50" s="33"/>
      <c r="J50" s="33"/>
      <c r="K50" s="33"/>
      <c r="L50" s="33"/>
    </row>
    <row r="51" spans="1:12" ht="48.75" customHeight="1" x14ac:dyDescent="0.25">
      <c r="A51" s="32" t="s">
        <v>93</v>
      </c>
      <c r="B51" s="37" t="s">
        <v>94</v>
      </c>
      <c r="C51" s="6"/>
      <c r="D51" s="33">
        <v>150</v>
      </c>
      <c r="E51" s="33">
        <v>150</v>
      </c>
      <c r="F51" s="33">
        <v>150</v>
      </c>
      <c r="G51" s="33">
        <v>0</v>
      </c>
      <c r="H51" s="33">
        <v>0</v>
      </c>
      <c r="I51" s="33">
        <v>0</v>
      </c>
      <c r="J51" s="33"/>
      <c r="K51" s="33"/>
      <c r="L51" s="33"/>
    </row>
    <row r="52" spans="1:12" s="1" customFormat="1" ht="39" customHeight="1" x14ac:dyDescent="0.25">
      <c r="A52" s="8" t="s">
        <v>86</v>
      </c>
      <c r="B52" s="28" t="s">
        <v>87</v>
      </c>
      <c r="C52" s="9">
        <f>C53</f>
        <v>40</v>
      </c>
      <c r="D52" s="9">
        <f>D53</f>
        <v>0</v>
      </c>
      <c r="E52" s="9">
        <f>E53</f>
        <v>0</v>
      </c>
      <c r="F52" s="9">
        <f>F53</f>
        <v>0</v>
      </c>
      <c r="G52" s="9">
        <f t="shared" ref="G52:I52" si="45">G53</f>
        <v>0</v>
      </c>
      <c r="H52" s="9">
        <f t="shared" si="45"/>
        <v>0</v>
      </c>
      <c r="I52" s="9">
        <f t="shared" si="45"/>
        <v>0</v>
      </c>
      <c r="J52" s="9"/>
      <c r="K52" s="9"/>
      <c r="L52" s="9"/>
    </row>
    <row r="53" spans="1:12" ht="48.75" customHeight="1" x14ac:dyDescent="0.25">
      <c r="A53" s="32" t="s">
        <v>88</v>
      </c>
      <c r="B53" s="37" t="s">
        <v>89</v>
      </c>
      <c r="C53" s="6">
        <v>40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/>
      <c r="K53" s="33"/>
      <c r="L53" s="33"/>
    </row>
    <row r="54" spans="1:12" s="24" customFormat="1" ht="16.899999999999999" customHeight="1" x14ac:dyDescent="0.25">
      <c r="A54" s="25" t="s">
        <v>25</v>
      </c>
      <c r="B54" s="19"/>
      <c r="C54" s="4">
        <f>C12+C31</f>
        <v>13657.2</v>
      </c>
      <c r="D54" s="4">
        <f>D12+D31</f>
        <v>6822.1</v>
      </c>
      <c r="E54" s="4">
        <f t="shared" ref="E54:F54" si="46">E12+E31</f>
        <v>5167.2000000000007</v>
      </c>
      <c r="F54" s="4">
        <f t="shared" si="46"/>
        <v>6822.1</v>
      </c>
      <c r="G54" s="21">
        <f>G12+G31</f>
        <v>7588.7999999999993</v>
      </c>
      <c r="H54" s="21">
        <f>H12+H31</f>
        <v>6204.2999999999993</v>
      </c>
      <c r="I54" s="21">
        <f>I12+I31</f>
        <v>6374.3</v>
      </c>
      <c r="J54" s="21"/>
      <c r="K54" s="21"/>
      <c r="L54" s="21"/>
    </row>
    <row r="55" spans="1:12" s="31" customFormat="1" ht="30.6" customHeight="1" x14ac:dyDescent="0.25">
      <c r="A55" s="29"/>
      <c r="B55" s="38"/>
      <c r="C55" s="39"/>
      <c r="D55" s="39"/>
      <c r="E55" s="39"/>
      <c r="F55" s="39"/>
      <c r="G55" s="39"/>
      <c r="H55" s="39"/>
      <c r="I55" s="39"/>
      <c r="J55" s="30"/>
      <c r="K55" s="30"/>
      <c r="L55" s="30"/>
    </row>
    <row r="56" spans="1:12" ht="17.25" customHeight="1" x14ac:dyDescent="0.25">
      <c r="A56" s="58" t="s">
        <v>95</v>
      </c>
    </row>
    <row r="57" spans="1:12" ht="30.6" customHeight="1" x14ac:dyDescent="0.25">
      <c r="A57" s="58" t="s">
        <v>97</v>
      </c>
      <c r="D57" s="58" t="s">
        <v>96</v>
      </c>
    </row>
    <row r="58" spans="1:12" ht="30.6" customHeight="1" x14ac:dyDescent="0.25"/>
    <row r="59" spans="1:12" ht="30.6" customHeight="1" x14ac:dyDescent="0.25"/>
    <row r="60" spans="1:12" ht="30.6" customHeight="1" x14ac:dyDescent="0.25"/>
    <row r="61" spans="1:12" ht="30.6" customHeight="1" x14ac:dyDescent="0.25"/>
    <row r="62" spans="1:12" ht="30.6" customHeight="1" x14ac:dyDescent="0.25"/>
    <row r="63" spans="1:12" ht="30.6" customHeight="1" x14ac:dyDescent="0.25"/>
  </sheetData>
  <mergeCells count="13">
    <mergeCell ref="L10:L11"/>
    <mergeCell ref="D10:D11"/>
    <mergeCell ref="F10:F11"/>
    <mergeCell ref="A10:A11"/>
    <mergeCell ref="B10:B11"/>
    <mergeCell ref="C10:C11"/>
    <mergeCell ref="E10:E11"/>
    <mergeCell ref="A3:I3"/>
    <mergeCell ref="A1:I2"/>
    <mergeCell ref="J10:J11"/>
    <mergeCell ref="K10:K11"/>
    <mergeCell ref="G10:I10"/>
    <mergeCell ref="A6:C6"/>
  </mergeCells>
  <printOptions horizontalCentered="1"/>
  <pageMargins left="0.59055118110236227" right="0.15748031496062992" top="0.78740157480314965" bottom="0.19685039370078741" header="0.15748031496062992" footer="0.31496062992125984"/>
  <pageSetup paperSize="8" scale="91" fitToHeight="6" orientation="landscape" r:id="rId1"/>
  <rowBreaks count="1" manualBreakCount="1">
    <brk id="3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Сравнительная </vt:lpstr>
      <vt:lpstr>'Сравнительная '!Заголовки_для_печати</vt:lpstr>
      <vt:lpstr>'Сравнительная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fartushnovaya</dc:creator>
  <cp:lastModifiedBy>я</cp:lastModifiedBy>
  <cp:lastPrinted>2020-11-26T05:53:24Z</cp:lastPrinted>
  <dcterms:created xsi:type="dcterms:W3CDTF">2016-11-23T09:09:09Z</dcterms:created>
  <dcterms:modified xsi:type="dcterms:W3CDTF">2020-11-26T05:58:50Z</dcterms:modified>
</cp:coreProperties>
</file>